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AcestRegistruDeLucru" defaultThemeVersion="124226"/>
  <mc:AlternateContent xmlns:mc="http://schemas.openxmlformats.org/markup-compatibility/2006">
    <mc:Choice Requires="x15">
      <x15ac:absPath xmlns:x15ac="http://schemas.microsoft.com/office/spreadsheetml/2010/11/ac" url="E:\25052026\"/>
    </mc:Choice>
  </mc:AlternateContent>
  <xr:revisionPtr revIDLastSave="0" documentId="13_ncr:1_{FAC613F1-2FA7-4CC3-B040-A94C5C280237}" xr6:coauthVersionLast="47" xr6:coauthVersionMax="47" xr10:uidLastSave="{00000000-0000-0000-0000-000000000000}"/>
  <bookViews>
    <workbookView xWindow="-120" yWindow="-120" windowWidth="29040" windowHeight="15720" tabRatio="906" activeTab="2" xr2:uid="{00000000-000D-0000-FFFF-FFFF00000000}"/>
  </bookViews>
  <sheets>
    <sheet name="I CI 1-3" sheetId="34" r:id="rId1"/>
    <sheet name="I CI 4-5-6" sheetId="72" r:id="rId2"/>
    <sheet name="I CII" sheetId="35" r:id="rId3"/>
    <sheet name="I CIII A" sheetId="36" state="hidden" r:id="rId4"/>
    <sheet name="I CIII A B C D" sheetId="37" r:id="rId5"/>
    <sheet name="II CI 1" sheetId="103" r:id="rId6"/>
    <sheet name="II CI 2" sheetId="105" r:id="rId7"/>
    <sheet name="II CI 3" sheetId="106" r:id="rId8"/>
    <sheet name="III CI " sheetId="107" r:id="rId9"/>
    <sheet name="III CII" sheetId="108" r:id="rId10"/>
    <sheet name="III CIII" sheetId="109" r:id="rId11"/>
    <sheet name="III CIV" sheetId="199" r:id="rId12"/>
    <sheet name="III CV" sheetId="200" r:id="rId13"/>
    <sheet name="IV CI + CII" sheetId="110" r:id="rId14"/>
    <sheet name="IV CVII" sheetId="205" r:id="rId15"/>
    <sheet name="V CI A+B" sheetId="201" r:id="rId16"/>
    <sheet name="V CII" sheetId="65" r:id="rId17"/>
    <sheet name="V CIII" sheetId="66" r:id="rId18"/>
    <sheet name="V CIV" sheetId="67" r:id="rId19"/>
    <sheet name="V CV" sheetId="68" r:id="rId20"/>
    <sheet name="V CVInef" sheetId="69" r:id="rId21"/>
    <sheet name="V CVII" sheetId="70" r:id="rId22"/>
    <sheet name="VI_Armata" sheetId="111" r:id="rId23"/>
    <sheet name="VII CI " sheetId="202" r:id="rId24"/>
    <sheet name="VIII_CI_A_1" sheetId="112" r:id="rId25"/>
    <sheet name="VIII_CI_A_2" sheetId="113" r:id="rId26"/>
    <sheet name="VIII CI A 3 (local1)" sheetId="168" r:id="rId27"/>
    <sheet name="VIII CI A 3 (local2)" sheetId="169" r:id="rId28"/>
    <sheet name="VIII CI A 3 (local3)" sheetId="170" r:id="rId29"/>
    <sheet name="VIII CI A 3 (local4)" sheetId="171" r:id="rId30"/>
    <sheet name="VIII CII A 1" sheetId="206" r:id="rId31"/>
    <sheet name="VIII CII A 2" sheetId="186" r:id="rId32"/>
    <sheet name="VIII CII A 3_local1" sheetId="188" r:id="rId33"/>
    <sheet name="VIII CII A 3_local2" sheetId="189" r:id="rId34"/>
    <sheet name="VIII CII A 3_local3" sheetId="190" r:id="rId35"/>
    <sheet name="VIII CII A 3_local4" sheetId="191" r:id="rId36"/>
    <sheet name="VIII CII B" sheetId="192" r:id="rId37"/>
    <sheet name="VIII CII C" sheetId="193" r:id="rId38"/>
    <sheet name="VIII CII D" sheetId="194" r:id="rId39"/>
    <sheet name="VIII CII E" sheetId="195" r:id="rId40"/>
    <sheet name="VIII CII F" sheetId="196" r:id="rId41"/>
    <sheet name="VIII CII G" sheetId="197" r:id="rId42"/>
    <sheet name="VIII CII H" sheetId="198" r:id="rId43"/>
    <sheet name="VIII CII I" sheetId="102" r:id="rId44"/>
    <sheet name="IX A" sheetId="76" r:id="rId45"/>
    <sheet name="IX B" sheetId="77" r:id="rId46"/>
    <sheet name="IX C" sheetId="78" r:id="rId47"/>
    <sheet name="IX D" sheetId="79" r:id="rId48"/>
  </sheets>
  <externalReferences>
    <externalReference r:id="rId49"/>
  </externalReferences>
  <definedNames>
    <definedName name="_xlnm._FilterDatabase" localSheetId="16" hidden="1">'V CII'!$B$8:$E$42</definedName>
    <definedName name="_xlnm._FilterDatabase" localSheetId="17" hidden="1">'V CIII'!$E$6:$E$12</definedName>
    <definedName name="_xlnm._FilterDatabase" localSheetId="18" hidden="1">'V CIV'!$E$7:$E$28</definedName>
    <definedName name="_xlnm._FilterDatabase" localSheetId="19" hidden="1">'V CV'!$E$5:$E$47</definedName>
    <definedName name="_xlnm._FilterDatabase" localSheetId="21" hidden="1">'V CVII'!$D$5:$F$36</definedName>
    <definedName name="_xlnm._FilterDatabase" localSheetId="20" hidden="1">'V CVInef'!#REF!</definedName>
    <definedName name="_ftn1" localSheetId="15">'V CI A+B'!#REF!</definedName>
    <definedName name="_ftnref1" localSheetId="15">'V CI A+B'!#REF!</definedName>
    <definedName name="_Hlk117093584" localSheetId="43">'VIII CII I'!$A$3</definedName>
    <definedName name="_Hlk118191978" localSheetId="43">'VIII CII I'!#REF!</definedName>
    <definedName name="_Hlk118192014" localSheetId="43">'VIII CII I'!#REF!</definedName>
    <definedName name="_Hlk118192060" localSheetId="43">'VIII CII I'!#REF!</definedName>
    <definedName name="_Hlk119586210" localSheetId="43">'VIII CII I'!#REF!</definedName>
    <definedName name="_Hlk127443112" localSheetId="43">'VIII CII I'!#REF!</definedName>
    <definedName name="_Hlk127443406" localSheetId="43">'VIII CII I'!#REF!</definedName>
    <definedName name="coef_diminuare_contract_local_mediu_vs_mare">#REF!</definedName>
    <definedName name="coef_diminuare_contract_local_mic_vs_mediu">#REF!</definedName>
    <definedName name="coef_diminuare_contract_local_vs_central">#REF!</definedName>
    <definedName name="coef_diminuare_contract_local_vs_terit" localSheetId="22">#REF!</definedName>
    <definedName name="coef_diminuare_contract_local_vs_terit">#REF!</definedName>
    <definedName name="coef_diminuare_contract_terit_vs_central">#REF!</definedName>
    <definedName name="coef_diminuare_contract_vc_fctpubl">#REF!</definedName>
    <definedName name="coef_diminuare_contractuali_ssd_si_m_vs_fctpub">#REF!</definedName>
    <definedName name="coef_diminuare_fctpub_terit_vs_central_ssd_m">#REF!</definedName>
    <definedName name="coef_diminuare_grad_1" localSheetId="22">#REF!</definedName>
    <definedName name="coef_diminuare_grad_1">#REF!</definedName>
    <definedName name="coef_diminuare_grad1_mai_mic" localSheetId="30">#REF!</definedName>
    <definedName name="coef_diminuare_grad1_mai_mic">#REF!</definedName>
    <definedName name="coef_diminuare_grad1_mai_putin">[1]I_CI_1_3!$N$2</definedName>
    <definedName name="coef_diminuare_local_mare_vs_central" localSheetId="30">#REF!</definedName>
    <definedName name="coef_diminuare_local_mare_vs_central">#REF!</definedName>
    <definedName name="coef_diminuare_local_mare_vs_central_conducere" localSheetId="30">#REF!</definedName>
    <definedName name="coef_diminuare_local_mare_vs_central_conducere">#REF!</definedName>
    <definedName name="coef_diminuare_local_mare_vs_central_executie" localSheetId="30">#REF!</definedName>
    <definedName name="coef_diminuare_local_mare_vs_central_executie">#REF!</definedName>
    <definedName name="coef_diminuare_terit_vs_central">#REF!</definedName>
    <definedName name="coef_diminuare_terit_vs_central_executie" localSheetId="30">#REF!</definedName>
    <definedName name="coef_diminuare_terit_vs_central_executie">#REF!</definedName>
    <definedName name="coef_diminuare_urban_mediu_vs_anterior" localSheetId="22">#REF!</definedName>
    <definedName name="coef_diminuare_urban_mediu_vs_anterior">#REF!</definedName>
    <definedName name="coef_mult_diminuare_rural_vs_anterior" localSheetId="22">#REF!</definedName>
    <definedName name="coef_mult_diminuare_rural_vs_anterior">#REF!</definedName>
    <definedName name="coef_mult_prop_vs_central">#REF!</definedName>
    <definedName name="coef_mult_terit_vs_urban_mare" localSheetId="22">#REF!</definedName>
    <definedName name="coef_mult_terit_vs_urban_mare">#REF!</definedName>
    <definedName name="_xlnm.Print_Area" localSheetId="19">'V CV'!$A$1:$G$48</definedName>
    <definedName name="_xlnm.Print_Area" localSheetId="21">'V CVII'!$B$1:$F$41</definedName>
    <definedName name="_xlnm.Print_Titles" localSheetId="15">'V CI A+B'!$6:$7</definedName>
    <definedName name="_xlnm.Print_Titles" localSheetId="16">'V CII'!$5:$5</definedName>
    <definedName name="val_ref" localSheetId="22">#REF!</definedName>
    <definedName name="val_ref">#REF!</definedName>
    <definedName name="val_ref_2026" localSheetId="30">#REF!</definedName>
    <definedName name="val_ref_2026">#REF!</definedName>
    <definedName name="vechime_grad_5">[1]indici!$B$10</definedName>
    <definedName name="vechime_grad_max" localSheetId="30">#REF!</definedName>
    <definedName name="vechime_grad_max">VIII_CI_A_1!#REF!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2" i="35" l="1"/>
  <c r="E21" i="35"/>
  <c r="F147" i="206"/>
  <c r="F148" i="206"/>
  <c r="F149" i="206"/>
  <c r="F150" i="206"/>
  <c r="F151" i="206"/>
  <c r="F152" i="206"/>
  <c r="F146" i="206"/>
  <c r="F145" i="206"/>
  <c r="F144" i="206"/>
  <c r="F88" i="72" l="1"/>
  <c r="F89" i="72" l="1"/>
  <c r="D31" i="202"/>
  <c r="D30" i="202"/>
  <c r="D29" i="202"/>
  <c r="D28" i="202"/>
  <c r="D27" i="202"/>
  <c r="D26" i="202"/>
  <c r="E16" i="202"/>
  <c r="F63" i="188" l="1"/>
  <c r="G63" i="188"/>
  <c r="G10" i="113"/>
  <c r="F21" i="198"/>
  <c r="F20" i="198"/>
  <c r="F19" i="198"/>
  <c r="F18" i="198"/>
  <c r="F17" i="198"/>
  <c r="F16" i="198"/>
  <c r="F15" i="198"/>
  <c r="F14" i="198"/>
  <c r="F13" i="198"/>
  <c r="F12" i="198"/>
  <c r="F11" i="198"/>
  <c r="F10" i="198"/>
  <c r="F23" i="197"/>
  <c r="F22" i="197"/>
  <c r="F21" i="197"/>
  <c r="F20" i="197"/>
  <c r="F19" i="197"/>
  <c r="F18" i="197"/>
  <c r="F17" i="197"/>
  <c r="F16" i="197"/>
  <c r="F15" i="197"/>
  <c r="F14" i="197"/>
  <c r="F13" i="197"/>
  <c r="F12" i="197"/>
  <c r="F90" i="196"/>
  <c r="F89" i="196"/>
  <c r="F88" i="196"/>
  <c r="F87" i="196"/>
  <c r="F86" i="196"/>
  <c r="F85" i="196"/>
  <c r="F84" i="196"/>
  <c r="F83" i="196"/>
  <c r="F81" i="196"/>
  <c r="F80" i="196"/>
  <c r="F79" i="196"/>
  <c r="F77" i="196"/>
  <c r="F76" i="196"/>
  <c r="F75" i="196"/>
  <c r="F74" i="196"/>
  <c r="F73" i="196"/>
  <c r="F72" i="196"/>
  <c r="F71" i="196"/>
  <c r="F70" i="196"/>
  <c r="F69" i="196"/>
  <c r="F68" i="196"/>
  <c r="F67" i="196"/>
  <c r="F66" i="196"/>
  <c r="F65" i="196"/>
  <c r="F64" i="196"/>
  <c r="F63" i="196"/>
  <c r="F62" i="196"/>
  <c r="F61" i="196"/>
  <c r="F60" i="196"/>
  <c r="F59" i="196"/>
  <c r="F58" i="196"/>
  <c r="F57" i="196"/>
  <c r="F56" i="196"/>
  <c r="F55" i="196"/>
  <c r="F54" i="196"/>
  <c r="F53" i="196"/>
  <c r="F51" i="196"/>
  <c r="F50" i="196"/>
  <c r="F49" i="196"/>
  <c r="F48" i="196"/>
  <c r="F47" i="196"/>
  <c r="F46" i="196"/>
  <c r="F45" i="196"/>
  <c r="F44" i="196"/>
  <c r="F43" i="196"/>
  <c r="F42" i="196"/>
  <c r="F41" i="196"/>
  <c r="F40" i="196"/>
  <c r="F39" i="196"/>
  <c r="F38" i="196"/>
  <c r="F37" i="196"/>
  <c r="F36" i="196"/>
  <c r="F35" i="196"/>
  <c r="F34" i="196"/>
  <c r="F33" i="196"/>
  <c r="F32" i="196"/>
  <c r="F29" i="196"/>
  <c r="F28" i="196"/>
  <c r="F27" i="196"/>
  <c r="F26" i="196"/>
  <c r="F25" i="196"/>
  <c r="F24" i="196"/>
  <c r="F23" i="196"/>
  <c r="F21" i="196"/>
  <c r="F20" i="196"/>
  <c r="F17" i="196"/>
  <c r="F16" i="196"/>
  <c r="F15" i="196"/>
  <c r="F14" i="196"/>
  <c r="F12" i="196"/>
  <c r="F11" i="196"/>
  <c r="E44" i="195"/>
  <c r="E43" i="195"/>
  <c r="E42" i="195"/>
  <c r="E41" i="195"/>
  <c r="E40" i="195"/>
  <c r="E39" i="195"/>
  <c r="E38" i="195"/>
  <c r="E37" i="195"/>
  <c r="E36" i="195"/>
  <c r="E34" i="195"/>
  <c r="E33" i="195"/>
  <c r="E32" i="195"/>
  <c r="E31" i="195"/>
  <c r="E30" i="195"/>
  <c r="E29" i="195"/>
  <c r="E28" i="195"/>
  <c r="E27" i="195"/>
  <c r="E26" i="195"/>
  <c r="E25" i="195"/>
  <c r="E23" i="195"/>
  <c r="E22" i="195"/>
  <c r="E21" i="195"/>
  <c r="E20" i="195"/>
  <c r="E19" i="195"/>
  <c r="E18" i="195"/>
  <c r="E17" i="195"/>
  <c r="E16" i="195"/>
  <c r="E15" i="195"/>
  <c r="E14" i="195"/>
  <c r="E13" i="195"/>
  <c r="E12" i="195"/>
  <c r="E11" i="195"/>
  <c r="E10" i="195"/>
  <c r="F40" i="194"/>
  <c r="F39" i="194"/>
  <c r="F38" i="194"/>
  <c r="F37" i="194"/>
  <c r="F36" i="194"/>
  <c r="F35" i="194"/>
  <c r="F28" i="194"/>
  <c r="F27" i="194"/>
  <c r="F26" i="194"/>
  <c r="F25" i="194"/>
  <c r="F24" i="194"/>
  <c r="F23" i="194"/>
  <c r="F20" i="194"/>
  <c r="F19" i="194"/>
  <c r="F18" i="194"/>
  <c r="F17" i="194"/>
  <c r="F16" i="194"/>
  <c r="F15" i="194"/>
  <c r="F14" i="194"/>
  <c r="F13" i="194"/>
  <c r="F12" i="194"/>
  <c r="F11" i="194"/>
  <c r="F10" i="194"/>
  <c r="F9" i="194"/>
  <c r="F38" i="193"/>
  <c r="F37" i="193"/>
  <c r="F36" i="193"/>
  <c r="F35" i="193"/>
  <c r="F34" i="193"/>
  <c r="F33" i="193"/>
  <c r="F32" i="193"/>
  <c r="F31" i="193"/>
  <c r="F30" i="193"/>
  <c r="F29" i="193"/>
  <c r="F28" i="193"/>
  <c r="F27" i="193"/>
  <c r="F26" i="193"/>
  <c r="F25" i="193"/>
  <c r="F24" i="193"/>
  <c r="F23" i="193"/>
  <c r="F22" i="193"/>
  <c r="F21" i="193"/>
  <c r="F20" i="193"/>
  <c r="F19" i="193"/>
  <c r="F18" i="193"/>
  <c r="F17" i="193"/>
  <c r="F16" i="193"/>
  <c r="F15" i="193"/>
  <c r="F14" i="193"/>
  <c r="F13" i="193"/>
  <c r="F12" i="193"/>
  <c r="G10" i="193"/>
  <c r="F10" i="193"/>
  <c r="F81" i="192"/>
  <c r="F80" i="192"/>
  <c r="F79" i="192"/>
  <c r="F78" i="192"/>
  <c r="F77" i="192"/>
  <c r="F76" i="192"/>
  <c r="F75" i="192"/>
  <c r="F74" i="192"/>
  <c r="F73" i="192"/>
  <c r="F72" i="192"/>
  <c r="F71" i="192"/>
  <c r="F70" i="192"/>
  <c r="F69" i="192"/>
  <c r="F68" i="192"/>
  <c r="F67" i="192"/>
  <c r="F66" i="192"/>
  <c r="F64" i="192"/>
  <c r="F63" i="192"/>
  <c r="F62" i="192"/>
  <c r="F61" i="192"/>
  <c r="F60" i="192"/>
  <c r="F59" i="192"/>
  <c r="F58" i="192"/>
  <c r="F57" i="192"/>
  <c r="F56" i="192"/>
  <c r="F55" i="192"/>
  <c r="F54" i="192"/>
  <c r="F53" i="192"/>
  <c r="F51" i="192"/>
  <c r="F50" i="192"/>
  <c r="F49" i="192"/>
  <c r="F48" i="192"/>
  <c r="F47" i="192"/>
  <c r="F46" i="192"/>
  <c r="F45" i="192"/>
  <c r="F43" i="192"/>
  <c r="F42" i="192"/>
  <c r="F41" i="192"/>
  <c r="F39" i="192"/>
  <c r="F38" i="192"/>
  <c r="F37" i="192"/>
  <c r="F36" i="192"/>
  <c r="F35" i="192"/>
  <c r="F34" i="192"/>
  <c r="F33" i="192"/>
  <c r="F32" i="192"/>
  <c r="F31" i="192"/>
  <c r="F30" i="192"/>
  <c r="F29" i="192"/>
  <c r="F28" i="192"/>
  <c r="F27" i="192"/>
  <c r="F26" i="192"/>
  <c r="F25" i="192"/>
  <c r="F24" i="192"/>
  <c r="F23" i="192"/>
  <c r="F22" i="192"/>
  <c r="F21" i="192"/>
  <c r="F20" i="192"/>
  <c r="F19" i="192"/>
  <c r="F18" i="192"/>
  <c r="G16" i="192"/>
  <c r="F16" i="192"/>
  <c r="G15" i="192"/>
  <c r="F15" i="192"/>
  <c r="G14" i="192"/>
  <c r="F14" i="192"/>
  <c r="G13" i="192"/>
  <c r="F13" i="192"/>
  <c r="G12" i="192"/>
  <c r="F12" i="192"/>
  <c r="G11" i="192"/>
  <c r="F11" i="192"/>
  <c r="G10" i="192"/>
  <c r="F10" i="192"/>
  <c r="G9" i="192"/>
  <c r="F9" i="192"/>
  <c r="F79" i="191"/>
  <c r="F78" i="191"/>
  <c r="F77" i="191"/>
  <c r="F76" i="191"/>
  <c r="F75" i="191"/>
  <c r="F74" i="191"/>
  <c r="F73" i="191"/>
  <c r="F72" i="191"/>
  <c r="F71" i="191"/>
  <c r="F69" i="191"/>
  <c r="F68" i="191"/>
  <c r="F67" i="191"/>
  <c r="F65" i="191"/>
  <c r="F64" i="191"/>
  <c r="F63" i="191"/>
  <c r="F62" i="191"/>
  <c r="F61" i="191"/>
  <c r="F60" i="191"/>
  <c r="F59" i="191"/>
  <c r="F58" i="191"/>
  <c r="F57" i="191"/>
  <c r="F56" i="191"/>
  <c r="F55" i="191"/>
  <c r="F54" i="191"/>
  <c r="F53" i="191"/>
  <c r="F52" i="191"/>
  <c r="F51" i="191"/>
  <c r="F50" i="191"/>
  <c r="F49" i="191"/>
  <c r="F48" i="191"/>
  <c r="F47" i="191"/>
  <c r="F46" i="191"/>
  <c r="F45" i="191"/>
  <c r="F44" i="191"/>
  <c r="F43" i="191"/>
  <c r="F42" i="191"/>
  <c r="F41" i="191"/>
  <c r="F40" i="191"/>
  <c r="F39" i="191"/>
  <c r="F38" i="191"/>
  <c r="F37" i="191"/>
  <c r="F36" i="191"/>
  <c r="F35" i="191"/>
  <c r="F34" i="191"/>
  <c r="F33" i="191"/>
  <c r="F32" i="191"/>
  <c r="F31" i="191"/>
  <c r="F30" i="191"/>
  <c r="F29" i="191"/>
  <c r="F28" i="191"/>
  <c r="F27" i="191"/>
  <c r="F26" i="191"/>
  <c r="F25" i="191"/>
  <c r="F24" i="191"/>
  <c r="F23" i="191"/>
  <c r="F22" i="191"/>
  <c r="F21" i="191"/>
  <c r="F20" i="191"/>
  <c r="F19" i="191"/>
  <c r="F18" i="191"/>
  <c r="F16" i="191"/>
  <c r="F15" i="191"/>
  <c r="F14" i="191"/>
  <c r="F13" i="191"/>
  <c r="F12" i="191"/>
  <c r="F11" i="191"/>
  <c r="F78" i="190"/>
  <c r="F77" i="190"/>
  <c r="F76" i="190"/>
  <c r="F75" i="190"/>
  <c r="F74" i="190"/>
  <c r="F73" i="190"/>
  <c r="F72" i="190"/>
  <c r="F71" i="190"/>
  <c r="F70" i="190"/>
  <c r="F68" i="190"/>
  <c r="F67" i="190"/>
  <c r="F66" i="190"/>
  <c r="F64" i="190"/>
  <c r="F63" i="190"/>
  <c r="F62" i="190"/>
  <c r="F61" i="190"/>
  <c r="F60" i="190"/>
  <c r="F59" i="190"/>
  <c r="F58" i="190"/>
  <c r="F57" i="190"/>
  <c r="F56" i="190"/>
  <c r="F55" i="190"/>
  <c r="F54" i="190"/>
  <c r="F53" i="190"/>
  <c r="F52" i="190"/>
  <c r="F51" i="190"/>
  <c r="F50" i="190"/>
  <c r="F49" i="190"/>
  <c r="F48" i="190"/>
  <c r="F47" i="190"/>
  <c r="F46" i="190"/>
  <c r="F45" i="190"/>
  <c r="F44" i="190"/>
  <c r="F43" i="190"/>
  <c r="F42" i="190"/>
  <c r="F41" i="190"/>
  <c r="F40" i="190"/>
  <c r="F39" i="190"/>
  <c r="F38" i="190"/>
  <c r="F37" i="190"/>
  <c r="F36" i="190"/>
  <c r="F35" i="190"/>
  <c r="F34" i="190"/>
  <c r="F33" i="190"/>
  <c r="F32" i="190"/>
  <c r="F31" i="190"/>
  <c r="F30" i="190"/>
  <c r="F29" i="190"/>
  <c r="F28" i="190"/>
  <c r="F27" i="190"/>
  <c r="F26" i="190"/>
  <c r="F25" i="190"/>
  <c r="F24" i="190"/>
  <c r="F23" i="190"/>
  <c r="F22" i="190"/>
  <c r="F21" i="190"/>
  <c r="F20" i="190"/>
  <c r="F19" i="190"/>
  <c r="F18" i="190"/>
  <c r="F17" i="190"/>
  <c r="F15" i="190"/>
  <c r="F14" i="190"/>
  <c r="F13" i="190"/>
  <c r="F12" i="190"/>
  <c r="F11" i="190"/>
  <c r="F10" i="190"/>
  <c r="F77" i="189"/>
  <c r="F76" i="189"/>
  <c r="F75" i="189"/>
  <c r="F74" i="189"/>
  <c r="F73" i="189"/>
  <c r="F72" i="189"/>
  <c r="F71" i="189"/>
  <c r="F70" i="189"/>
  <c r="F69" i="189"/>
  <c r="F67" i="189"/>
  <c r="F66" i="189"/>
  <c r="F65" i="189"/>
  <c r="F63" i="189"/>
  <c r="F62" i="189"/>
  <c r="F61" i="189"/>
  <c r="F60" i="189"/>
  <c r="F59" i="189"/>
  <c r="F58" i="189"/>
  <c r="F57" i="189"/>
  <c r="F56" i="189"/>
  <c r="F55" i="189"/>
  <c r="F54" i="189"/>
  <c r="F53" i="189"/>
  <c r="F52" i="189"/>
  <c r="F51" i="189"/>
  <c r="F50" i="189"/>
  <c r="F49" i="189"/>
  <c r="F48" i="189"/>
  <c r="F47" i="189"/>
  <c r="F46" i="189"/>
  <c r="F45" i="189"/>
  <c r="F44" i="189"/>
  <c r="F43" i="189"/>
  <c r="F42" i="189"/>
  <c r="F41" i="189"/>
  <c r="F40" i="189"/>
  <c r="F39" i="189"/>
  <c r="F38" i="189"/>
  <c r="F37" i="189"/>
  <c r="F36" i="189"/>
  <c r="F35" i="189"/>
  <c r="F34" i="189"/>
  <c r="F33" i="189"/>
  <c r="F32" i="189"/>
  <c r="F31" i="189"/>
  <c r="F30" i="189"/>
  <c r="F29" i="189"/>
  <c r="F28" i="189"/>
  <c r="F27" i="189"/>
  <c r="F26" i="189"/>
  <c r="F25" i="189"/>
  <c r="F24" i="189"/>
  <c r="F23" i="189"/>
  <c r="F22" i="189"/>
  <c r="F21" i="189"/>
  <c r="F20" i="189"/>
  <c r="F19" i="189"/>
  <c r="F18" i="189"/>
  <c r="F17" i="189"/>
  <c r="F16" i="189"/>
  <c r="F14" i="189"/>
  <c r="F13" i="189"/>
  <c r="F12" i="189"/>
  <c r="F11" i="189"/>
  <c r="F10" i="189"/>
  <c r="F9" i="189"/>
  <c r="G77" i="188"/>
  <c r="F77" i="188"/>
  <c r="G76" i="188"/>
  <c r="F76" i="188"/>
  <c r="G75" i="188"/>
  <c r="F75" i="188"/>
  <c r="G74" i="188"/>
  <c r="F74" i="188"/>
  <c r="G73" i="188"/>
  <c r="F73" i="188"/>
  <c r="G72" i="188"/>
  <c r="F72" i="188"/>
  <c r="G71" i="188"/>
  <c r="F71" i="188"/>
  <c r="G70" i="188"/>
  <c r="F70" i="188"/>
  <c r="G69" i="188"/>
  <c r="F69" i="188"/>
  <c r="F67" i="188"/>
  <c r="F66" i="188"/>
  <c r="F65" i="188"/>
  <c r="G62" i="188"/>
  <c r="F62" i="188"/>
  <c r="G61" i="188"/>
  <c r="F61" i="188"/>
  <c r="G60" i="188"/>
  <c r="F60" i="188"/>
  <c r="G59" i="188"/>
  <c r="F59" i="188"/>
  <c r="G58" i="188"/>
  <c r="F58" i="188"/>
  <c r="G57" i="188"/>
  <c r="F57" i="188"/>
  <c r="G56" i="188"/>
  <c r="F56" i="188"/>
  <c r="G55" i="188"/>
  <c r="F55" i="188"/>
  <c r="G54" i="188"/>
  <c r="F54" i="188"/>
  <c r="G53" i="188"/>
  <c r="F53" i="188"/>
  <c r="G52" i="188"/>
  <c r="F52" i="188"/>
  <c r="G51" i="188"/>
  <c r="F51" i="188"/>
  <c r="G50" i="188"/>
  <c r="F50" i="188"/>
  <c r="G49" i="188"/>
  <c r="F49" i="188"/>
  <c r="G48" i="188"/>
  <c r="F48" i="188"/>
  <c r="G47" i="188"/>
  <c r="F47" i="188"/>
  <c r="G46" i="188"/>
  <c r="F46" i="188"/>
  <c r="G45" i="188"/>
  <c r="F45" i="188"/>
  <c r="G44" i="188"/>
  <c r="F44" i="188"/>
  <c r="G43" i="188"/>
  <c r="F43" i="188"/>
  <c r="G42" i="188"/>
  <c r="F42" i="188"/>
  <c r="G41" i="188"/>
  <c r="F41" i="188"/>
  <c r="G40" i="188"/>
  <c r="F40" i="188"/>
  <c r="G39" i="188"/>
  <c r="F39" i="188"/>
  <c r="G38" i="188"/>
  <c r="F38" i="188"/>
  <c r="G37" i="188"/>
  <c r="F37" i="188"/>
  <c r="G36" i="188"/>
  <c r="F36" i="188"/>
  <c r="G35" i="188"/>
  <c r="F35" i="188"/>
  <c r="G34" i="188"/>
  <c r="F34" i="188"/>
  <c r="G33" i="188"/>
  <c r="F33" i="188"/>
  <c r="G32" i="188"/>
  <c r="F32" i="188"/>
  <c r="G31" i="188"/>
  <c r="F31" i="188"/>
  <c r="G30" i="188"/>
  <c r="F30" i="188"/>
  <c r="G29" i="188"/>
  <c r="F29" i="188"/>
  <c r="G28" i="188"/>
  <c r="F28" i="188"/>
  <c r="G27" i="188"/>
  <c r="F27" i="188"/>
  <c r="G26" i="188"/>
  <c r="F26" i="188"/>
  <c r="G25" i="188"/>
  <c r="F25" i="188"/>
  <c r="G24" i="188"/>
  <c r="F24" i="188"/>
  <c r="G23" i="188"/>
  <c r="F23" i="188"/>
  <c r="G22" i="188"/>
  <c r="F22" i="188"/>
  <c r="G21" i="188"/>
  <c r="F21" i="188"/>
  <c r="G20" i="188"/>
  <c r="F20" i="188"/>
  <c r="G19" i="188"/>
  <c r="F19" i="188"/>
  <c r="G18" i="188"/>
  <c r="F18" i="188"/>
  <c r="G17" i="188"/>
  <c r="F17" i="188"/>
  <c r="G16" i="188"/>
  <c r="F16" i="188"/>
  <c r="G14" i="188"/>
  <c r="F14" i="188"/>
  <c r="G13" i="188"/>
  <c r="F13" i="188"/>
  <c r="G12" i="188"/>
  <c r="F12" i="188"/>
  <c r="G11" i="188"/>
  <c r="F11" i="188"/>
  <c r="G10" i="188"/>
  <c r="F10" i="188"/>
  <c r="G9" i="188"/>
  <c r="F9" i="188"/>
  <c r="F36" i="186"/>
  <c r="F35" i="186"/>
  <c r="F34" i="186"/>
  <c r="F33" i="186"/>
  <c r="F32" i="186"/>
  <c r="F31" i="186"/>
  <c r="F30" i="186"/>
  <c r="F29" i="186"/>
  <c r="F28" i="186"/>
  <c r="F27" i="186"/>
  <c r="F26" i="186"/>
  <c r="F25" i="186"/>
  <c r="F24" i="186"/>
  <c r="F23" i="186"/>
  <c r="F22" i="186"/>
  <c r="F21" i="186"/>
  <c r="F20" i="186"/>
  <c r="F19" i="186"/>
  <c r="F18" i="186"/>
  <c r="G16" i="186"/>
  <c r="F16" i="186"/>
  <c r="G15" i="186"/>
  <c r="F15" i="186"/>
  <c r="G14" i="186"/>
  <c r="F14" i="186"/>
  <c r="G13" i="186"/>
  <c r="F13" i="186"/>
  <c r="G12" i="186"/>
  <c r="F12" i="186"/>
  <c r="G11" i="186"/>
  <c r="F11" i="186"/>
  <c r="F251" i="206"/>
  <c r="F250" i="206"/>
  <c r="F249" i="206"/>
  <c r="F248" i="206"/>
  <c r="F240" i="206"/>
  <c r="F239" i="206"/>
  <c r="F238" i="206"/>
  <c r="F237" i="206"/>
  <c r="F236" i="206"/>
  <c r="F235" i="206"/>
  <c r="F234" i="206"/>
  <c r="F233" i="206"/>
  <c r="F232" i="206"/>
  <c r="F231" i="206"/>
  <c r="F230" i="206"/>
  <c r="F229" i="206"/>
  <c r="F228" i="206"/>
  <c r="F227" i="206"/>
  <c r="F226" i="206"/>
  <c r="F225" i="206"/>
  <c r="F224" i="206"/>
  <c r="F223" i="206"/>
  <c r="F222" i="206"/>
  <c r="F221" i="206"/>
  <c r="F220" i="206"/>
  <c r="F216" i="206"/>
  <c r="F215" i="206"/>
  <c r="F214" i="206"/>
  <c r="F212" i="206"/>
  <c r="F211" i="206"/>
  <c r="F210" i="206"/>
  <c r="F209" i="206"/>
  <c r="F208" i="206"/>
  <c r="F205" i="206"/>
  <c r="F204" i="206"/>
  <c r="F203" i="206"/>
  <c r="F202" i="206"/>
  <c r="F200" i="206"/>
  <c r="F199" i="206"/>
  <c r="F198" i="206"/>
  <c r="F197" i="206"/>
  <c r="F196" i="206"/>
  <c r="F195" i="206"/>
  <c r="F192" i="206"/>
  <c r="F191" i="206"/>
  <c r="F190" i="206"/>
  <c r="F189" i="206"/>
  <c r="F188" i="206"/>
  <c r="F187" i="206"/>
  <c r="F185" i="206"/>
  <c r="F184" i="206"/>
  <c r="F183" i="206"/>
  <c r="F182" i="206"/>
  <c r="F179" i="206"/>
  <c r="F178" i="206"/>
  <c r="F177" i="206"/>
  <c r="F176" i="206"/>
  <c r="F174" i="206"/>
  <c r="F173" i="206"/>
  <c r="F172" i="206"/>
  <c r="F171" i="206"/>
  <c r="F168" i="206"/>
  <c r="F167" i="206"/>
  <c r="F166" i="206"/>
  <c r="F165" i="206"/>
  <c r="F164" i="206"/>
  <c r="F163" i="206"/>
  <c r="F162" i="206"/>
  <c r="F161" i="206"/>
  <c r="F160" i="206"/>
  <c r="F158" i="206"/>
  <c r="F157" i="206"/>
  <c r="F156" i="206"/>
  <c r="F141" i="206"/>
  <c r="F140" i="206"/>
  <c r="F139" i="206"/>
  <c r="F138" i="206"/>
  <c r="F137" i="206"/>
  <c r="F131" i="206"/>
  <c r="F130" i="206"/>
  <c r="F129" i="206"/>
  <c r="F128" i="206"/>
  <c r="F127" i="206"/>
  <c r="F126" i="206"/>
  <c r="F125" i="206"/>
  <c r="F124" i="206"/>
  <c r="F123" i="206"/>
  <c r="F122" i="206"/>
  <c r="F121" i="206"/>
  <c r="F120" i="206"/>
  <c r="F119" i="206"/>
  <c r="F118" i="206"/>
  <c r="F117" i="206"/>
  <c r="F116" i="206"/>
  <c r="F115" i="206"/>
  <c r="F114" i="206"/>
  <c r="F113" i="206"/>
  <c r="F112" i="206"/>
  <c r="F111" i="206"/>
  <c r="F110" i="206"/>
  <c r="F109" i="206"/>
  <c r="F108" i="206"/>
  <c r="F107" i="206"/>
  <c r="F106" i="206"/>
  <c r="F101" i="206"/>
  <c r="F100" i="206"/>
  <c r="F99" i="206"/>
  <c r="F98" i="206"/>
  <c r="F97" i="206"/>
  <c r="F96" i="206"/>
  <c r="F95" i="206"/>
  <c r="F94" i="206"/>
  <c r="F93" i="206"/>
  <c r="F92" i="206"/>
  <c r="F91" i="206"/>
  <c r="F90" i="206"/>
  <c r="F89" i="206"/>
  <c r="F88" i="206"/>
  <c r="F87" i="206"/>
  <c r="F86" i="206"/>
  <c r="F85" i="206"/>
  <c r="G82" i="206"/>
  <c r="F82" i="206"/>
  <c r="G81" i="206"/>
  <c r="F81" i="206"/>
  <c r="G80" i="206"/>
  <c r="F80" i="206"/>
  <c r="G79" i="206"/>
  <c r="F79" i="206"/>
  <c r="G78" i="206"/>
  <c r="F78" i="206"/>
  <c r="G77" i="206"/>
  <c r="F77" i="206"/>
  <c r="F73" i="206"/>
  <c r="F72" i="206"/>
  <c r="F71" i="206"/>
  <c r="F70" i="206"/>
  <c r="F69" i="206"/>
  <c r="F68" i="206"/>
  <c r="F67" i="206"/>
  <c r="F66" i="206"/>
  <c r="F65" i="206"/>
  <c r="F64" i="206"/>
  <c r="F63" i="206"/>
  <c r="F62" i="206"/>
  <c r="F59" i="206"/>
  <c r="F58" i="206"/>
  <c r="F57" i="206"/>
  <c r="F56" i="206"/>
  <c r="F55" i="206"/>
  <c r="F54" i="206"/>
  <c r="F53" i="206"/>
  <c r="F52" i="206"/>
  <c r="F51" i="206"/>
  <c r="F48" i="206"/>
  <c r="F47" i="206"/>
  <c r="F46" i="206"/>
  <c r="F45" i="206"/>
  <c r="F44" i="206"/>
  <c r="G39" i="206"/>
  <c r="F39" i="206"/>
  <c r="G38" i="206"/>
  <c r="F38" i="206"/>
  <c r="G37" i="206"/>
  <c r="F37" i="206"/>
  <c r="G36" i="206"/>
  <c r="F36" i="206"/>
  <c r="G35" i="206"/>
  <c r="F35" i="206"/>
  <c r="G34" i="206"/>
  <c r="F34" i="206"/>
  <c r="G33" i="206"/>
  <c r="F33" i="206"/>
  <c r="G32" i="206"/>
  <c r="F32" i="206"/>
  <c r="G31" i="206"/>
  <c r="F31" i="206"/>
  <c r="G30" i="206"/>
  <c r="F30" i="206"/>
  <c r="G29" i="206"/>
  <c r="F29" i="206"/>
  <c r="G28" i="206"/>
  <c r="F28" i="206"/>
  <c r="G27" i="206"/>
  <c r="F27" i="206"/>
  <c r="G26" i="206"/>
  <c r="F26" i="206"/>
  <c r="G25" i="206"/>
  <c r="F25" i="206"/>
  <c r="G24" i="206"/>
  <c r="F24" i="206"/>
  <c r="G23" i="206"/>
  <c r="F23" i="206"/>
  <c r="G22" i="206"/>
  <c r="F22" i="206"/>
  <c r="G21" i="206"/>
  <c r="F21" i="206"/>
  <c r="G19" i="206"/>
  <c r="F19" i="206"/>
  <c r="G18" i="206"/>
  <c r="F18" i="206"/>
  <c r="G17" i="206"/>
  <c r="F17" i="206"/>
  <c r="G16" i="206"/>
  <c r="F16" i="206"/>
  <c r="G15" i="206"/>
  <c r="F15" i="206"/>
  <c r="G14" i="206"/>
  <c r="F14" i="206"/>
  <c r="G13" i="206"/>
  <c r="F13" i="206"/>
  <c r="G12" i="206"/>
  <c r="F12" i="206"/>
  <c r="G11" i="206"/>
  <c r="F11" i="206"/>
  <c r="G10" i="206"/>
  <c r="F10" i="206"/>
  <c r="G37" i="171"/>
  <c r="F37" i="171"/>
  <c r="G36" i="171"/>
  <c r="F36" i="171"/>
  <c r="G35" i="171"/>
  <c r="F35" i="171"/>
  <c r="G34" i="171"/>
  <c r="F34" i="171"/>
  <c r="G33" i="171"/>
  <c r="F33" i="171"/>
  <c r="G32" i="171"/>
  <c r="F32" i="171"/>
  <c r="G31" i="171"/>
  <c r="F31" i="171"/>
  <c r="G30" i="171"/>
  <c r="F30" i="171"/>
  <c r="G25" i="171"/>
  <c r="F25" i="171"/>
  <c r="G24" i="171"/>
  <c r="F24" i="171"/>
  <c r="G23" i="171"/>
  <c r="F23" i="171"/>
  <c r="G22" i="171"/>
  <c r="F22" i="171"/>
  <c r="G21" i="171"/>
  <c r="F21" i="171"/>
  <c r="G20" i="171"/>
  <c r="F20" i="171"/>
  <c r="G19" i="171"/>
  <c r="F19" i="171"/>
  <c r="G16" i="171"/>
  <c r="F16" i="171"/>
  <c r="G15" i="171"/>
  <c r="F15" i="171"/>
  <c r="G14" i="171"/>
  <c r="F14" i="171"/>
  <c r="G13" i="171"/>
  <c r="F13" i="171"/>
  <c r="G12" i="171"/>
  <c r="F12" i="171"/>
  <c r="G11" i="171"/>
  <c r="F17" i="171" s="1"/>
  <c r="G10" i="171"/>
  <c r="F10" i="171"/>
  <c r="G9" i="171"/>
  <c r="F9" i="171"/>
  <c r="G37" i="170"/>
  <c r="F37" i="170"/>
  <c r="G36" i="170"/>
  <c r="F36" i="170"/>
  <c r="G35" i="170"/>
  <c r="F35" i="170"/>
  <c r="G34" i="170"/>
  <c r="F34" i="170"/>
  <c r="G33" i="170"/>
  <c r="F33" i="170"/>
  <c r="G32" i="170"/>
  <c r="F32" i="170"/>
  <c r="G31" i="170"/>
  <c r="F31" i="170"/>
  <c r="G30" i="170"/>
  <c r="F30" i="170"/>
  <c r="G25" i="170"/>
  <c r="F25" i="170"/>
  <c r="G24" i="170"/>
  <c r="F24" i="170"/>
  <c r="G23" i="170"/>
  <c r="F23" i="170"/>
  <c r="G22" i="170"/>
  <c r="F22" i="170"/>
  <c r="G21" i="170"/>
  <c r="F21" i="170"/>
  <c r="G20" i="170"/>
  <c r="F20" i="170"/>
  <c r="G19" i="170"/>
  <c r="F19" i="170"/>
  <c r="G16" i="170"/>
  <c r="G15" i="170"/>
  <c r="G14" i="170"/>
  <c r="G13" i="170"/>
  <c r="G12" i="170"/>
  <c r="G11" i="170"/>
  <c r="F17" i="170" s="1"/>
  <c r="G10" i="170"/>
  <c r="G9" i="170"/>
  <c r="G37" i="169"/>
  <c r="F37" i="169"/>
  <c r="G36" i="169"/>
  <c r="F36" i="169"/>
  <c r="G35" i="169"/>
  <c r="F35" i="169"/>
  <c r="G34" i="169"/>
  <c r="F34" i="169"/>
  <c r="G33" i="169"/>
  <c r="F33" i="169"/>
  <c r="G32" i="169"/>
  <c r="F32" i="169"/>
  <c r="G31" i="169"/>
  <c r="F31" i="169"/>
  <c r="G30" i="169"/>
  <c r="F30" i="169"/>
  <c r="G25" i="169"/>
  <c r="F25" i="169"/>
  <c r="G24" i="169"/>
  <c r="F24" i="169"/>
  <c r="G23" i="169"/>
  <c r="F23" i="169"/>
  <c r="G22" i="169"/>
  <c r="F22" i="169"/>
  <c r="G21" i="169"/>
  <c r="F21" i="169"/>
  <c r="G20" i="169"/>
  <c r="F20" i="169"/>
  <c r="G19" i="169"/>
  <c r="F19" i="169"/>
  <c r="G16" i="169"/>
  <c r="F16" i="169"/>
  <c r="G15" i="169"/>
  <c r="F15" i="169"/>
  <c r="G14" i="169"/>
  <c r="F14" i="169"/>
  <c r="G13" i="169"/>
  <c r="F13" i="169"/>
  <c r="G12" i="169"/>
  <c r="F12" i="169"/>
  <c r="G11" i="169"/>
  <c r="F17" i="169" s="1"/>
  <c r="G10" i="169"/>
  <c r="F10" i="169"/>
  <c r="G9" i="169"/>
  <c r="F9" i="169"/>
  <c r="G38" i="168"/>
  <c r="F38" i="168"/>
  <c r="G37" i="168"/>
  <c r="F37" i="168"/>
  <c r="G36" i="168"/>
  <c r="F36" i="168"/>
  <c r="G35" i="168"/>
  <c r="F35" i="168"/>
  <c r="G34" i="168"/>
  <c r="F34" i="168"/>
  <c r="G33" i="168"/>
  <c r="F33" i="168"/>
  <c r="G32" i="168"/>
  <c r="F32" i="168"/>
  <c r="G31" i="168"/>
  <c r="F31" i="168"/>
  <c r="G26" i="168"/>
  <c r="F26" i="168"/>
  <c r="G25" i="168"/>
  <c r="F25" i="168"/>
  <c r="G24" i="168"/>
  <c r="F24" i="168"/>
  <c r="G23" i="168"/>
  <c r="F23" i="168"/>
  <c r="G22" i="168"/>
  <c r="F22" i="168"/>
  <c r="G21" i="168"/>
  <c r="F21" i="168"/>
  <c r="G20" i="168"/>
  <c r="F20" i="168"/>
  <c r="G17" i="168"/>
  <c r="F17" i="168"/>
  <c r="G16" i="168"/>
  <c r="F16" i="168"/>
  <c r="G15" i="168"/>
  <c r="F15" i="168"/>
  <c r="G14" i="168"/>
  <c r="F14" i="168"/>
  <c r="G13" i="168"/>
  <c r="F13" i="168"/>
  <c r="G12" i="168"/>
  <c r="F18" i="168" s="1"/>
  <c r="G11" i="168"/>
  <c r="F11" i="168"/>
  <c r="G10" i="168"/>
  <c r="F10" i="168"/>
  <c r="F48" i="113"/>
  <c r="F47" i="113"/>
  <c r="F46" i="113"/>
  <c r="F45" i="113"/>
  <c r="F44" i="113"/>
  <c r="F43" i="113"/>
  <c r="F42" i="113"/>
  <c r="F41" i="113"/>
  <c r="F40" i="113"/>
  <c r="F39" i="113"/>
  <c r="F38" i="113"/>
  <c r="F37" i="113"/>
  <c r="F36" i="113"/>
  <c r="F35" i="113"/>
  <c r="F34" i="113"/>
  <c r="F33" i="113"/>
  <c r="F31" i="113"/>
  <c r="F30" i="113"/>
  <c r="F29" i="113"/>
  <c r="F28" i="113"/>
  <c r="F27" i="113"/>
  <c r="F26" i="113"/>
  <c r="F25" i="113"/>
  <c r="F24" i="113"/>
  <c r="F23" i="113"/>
  <c r="F22" i="113"/>
  <c r="F21" i="113"/>
  <c r="F20" i="113"/>
  <c r="F19" i="113"/>
  <c r="F18" i="113"/>
  <c r="F17" i="113"/>
  <c r="G15" i="113"/>
  <c r="F15" i="113"/>
  <c r="G14" i="113"/>
  <c r="F14" i="113"/>
  <c r="G13" i="113"/>
  <c r="F13" i="113"/>
  <c r="G12" i="113"/>
  <c r="F12" i="113"/>
  <c r="G11" i="113"/>
  <c r="F11" i="113"/>
  <c r="F10" i="113"/>
  <c r="F72" i="112"/>
  <c r="F71" i="112"/>
  <c r="F70" i="112"/>
  <c r="F68" i="112"/>
  <c r="F67" i="112"/>
  <c r="F66" i="112"/>
  <c r="F65" i="112"/>
  <c r="G64" i="112"/>
  <c r="G63" i="112"/>
  <c r="G62" i="112"/>
  <c r="G61" i="112"/>
  <c r="F60" i="112"/>
  <c r="F59" i="112"/>
  <c r="F58" i="112"/>
  <c r="F57" i="112"/>
  <c r="F56" i="112"/>
  <c r="F55" i="112"/>
  <c r="F54" i="112"/>
  <c r="F53" i="112"/>
  <c r="F52" i="112"/>
  <c r="F51" i="112"/>
  <c r="F50" i="112"/>
  <c r="F49" i="112"/>
  <c r="F48" i="112"/>
  <c r="F47" i="112"/>
  <c r="F46" i="112"/>
  <c r="F45" i="112"/>
  <c r="G44" i="112"/>
  <c r="G43" i="112"/>
  <c r="G42" i="112"/>
  <c r="G41" i="112"/>
  <c r="G40" i="112"/>
  <c r="G37" i="112"/>
  <c r="G35" i="112"/>
  <c r="F35" i="112"/>
  <c r="G34" i="112"/>
  <c r="F34" i="112"/>
  <c r="G33" i="112"/>
  <c r="F33" i="112"/>
  <c r="G32" i="112"/>
  <c r="F32" i="112"/>
  <c r="G31" i="112"/>
  <c r="F31" i="112"/>
  <c r="G30" i="112"/>
  <c r="F30" i="112"/>
  <c r="G29" i="112"/>
  <c r="F29" i="112"/>
  <c r="G28" i="112"/>
  <c r="F28" i="112"/>
  <c r="G27" i="112"/>
  <c r="F27" i="112"/>
  <c r="G26" i="112"/>
  <c r="F26" i="112"/>
  <c r="G25" i="112"/>
  <c r="F25" i="112"/>
  <c r="G24" i="112"/>
  <c r="F24" i="112"/>
  <c r="G23" i="112"/>
  <c r="F23" i="112"/>
  <c r="G22" i="112"/>
  <c r="F22" i="112"/>
  <c r="G21" i="112"/>
  <c r="F21" i="112"/>
  <c r="G19" i="112"/>
  <c r="F19" i="112"/>
  <c r="G18" i="112"/>
  <c r="F18" i="112"/>
  <c r="G17" i="112"/>
  <c r="F17" i="112"/>
  <c r="G16" i="112"/>
  <c r="F16" i="112"/>
  <c r="G15" i="112"/>
  <c r="F15" i="112"/>
  <c r="G14" i="112"/>
  <c r="F14" i="112"/>
  <c r="G12" i="112"/>
  <c r="F12" i="112"/>
  <c r="G11" i="112"/>
  <c r="F11" i="112"/>
  <c r="G10" i="112"/>
  <c r="F10" i="112"/>
  <c r="G9" i="112"/>
  <c r="F9" i="112"/>
  <c r="E38" i="202"/>
  <c r="D38" i="202"/>
  <c r="E37" i="202"/>
  <c r="D37" i="202"/>
  <c r="E36" i="202"/>
  <c r="D36" i="202"/>
  <c r="E35" i="202"/>
  <c r="D35" i="202"/>
  <c r="E34" i="202"/>
  <c r="D34" i="202"/>
  <c r="E23" i="202"/>
  <c r="D23" i="202"/>
  <c r="E22" i="202"/>
  <c r="D22" i="202"/>
  <c r="E21" i="202"/>
  <c r="D21" i="202"/>
  <c r="E20" i="202"/>
  <c r="D20" i="202"/>
  <c r="E19" i="202"/>
  <c r="D19" i="202"/>
  <c r="D16" i="202"/>
  <c r="E15" i="202"/>
  <c r="D15" i="202"/>
  <c r="E14" i="202"/>
  <c r="D14" i="202"/>
  <c r="E13" i="202"/>
  <c r="D13" i="202"/>
  <c r="E12" i="202"/>
  <c r="D12" i="202"/>
  <c r="E11" i="202"/>
  <c r="D11" i="202"/>
  <c r="F36" i="70"/>
  <c r="F35" i="70"/>
  <c r="F34" i="70"/>
  <c r="F33" i="70"/>
  <c r="F32" i="70"/>
  <c r="F31" i="70"/>
  <c r="F30" i="70"/>
  <c r="F29" i="70"/>
  <c r="F28" i="70"/>
  <c r="F27" i="70"/>
  <c r="F26" i="70"/>
  <c r="F25" i="70"/>
  <c r="F24" i="70"/>
  <c r="F23" i="70"/>
  <c r="F22" i="70"/>
  <c r="F21" i="70"/>
  <c r="F20" i="70"/>
  <c r="F19" i="70"/>
  <c r="F18" i="70"/>
  <c r="F17" i="70"/>
  <c r="F16" i="70"/>
  <c r="F15" i="70"/>
  <c r="F14" i="70"/>
  <c r="F13" i="70"/>
  <c r="F11" i="70"/>
  <c r="F10" i="70"/>
  <c r="F8" i="70"/>
  <c r="F7" i="70"/>
  <c r="G30" i="69"/>
  <c r="G29" i="69"/>
  <c r="G28" i="69"/>
  <c r="G27" i="69"/>
  <c r="G26" i="69"/>
  <c r="G25" i="69"/>
  <c r="G24" i="69"/>
  <c r="G23" i="69"/>
  <c r="G22" i="69"/>
  <c r="G21" i="69"/>
  <c r="G20" i="69"/>
  <c r="G19" i="69"/>
  <c r="G18" i="69"/>
  <c r="G17" i="69"/>
  <c r="G16" i="69"/>
  <c r="G15" i="69"/>
  <c r="G13" i="69"/>
  <c r="G12" i="69"/>
  <c r="G11" i="69"/>
  <c r="G10" i="69"/>
  <c r="G9" i="69"/>
  <c r="G8" i="69"/>
  <c r="F44" i="68"/>
  <c r="F43" i="68"/>
  <c r="F42" i="68"/>
  <c r="F41" i="68"/>
  <c r="F40" i="68"/>
  <c r="F39" i="68"/>
  <c r="F38" i="68"/>
  <c r="F37" i="68"/>
  <c r="F36" i="68"/>
  <c r="F35" i="68"/>
  <c r="F34" i="68"/>
  <c r="F33" i="68"/>
  <c r="F32" i="68"/>
  <c r="F31" i="68"/>
  <c r="F30" i="68"/>
  <c r="F29" i="68"/>
  <c r="F28" i="68"/>
  <c r="F27" i="68"/>
  <c r="F26" i="68"/>
  <c r="F25" i="68"/>
  <c r="F24" i="68"/>
  <c r="F23" i="68"/>
  <c r="F22" i="68"/>
  <c r="F21" i="68"/>
  <c r="F20" i="68"/>
  <c r="F19" i="68"/>
  <c r="F18" i="68"/>
  <c r="F17" i="68"/>
  <c r="F16" i="68"/>
  <c r="F15" i="68"/>
  <c r="F14" i="68"/>
  <c r="F13" i="68"/>
  <c r="F12" i="68"/>
  <c r="F10" i="68"/>
  <c r="F9" i="68"/>
  <c r="F8" i="68"/>
  <c r="F28" i="67"/>
  <c r="F27" i="67"/>
  <c r="F26" i="67"/>
  <c r="F25" i="67"/>
  <c r="F24" i="67"/>
  <c r="F23" i="67"/>
  <c r="F22" i="67"/>
  <c r="F21" i="67"/>
  <c r="F20" i="67"/>
  <c r="F19" i="67"/>
  <c r="F18" i="67"/>
  <c r="F17" i="67"/>
  <c r="F16" i="67"/>
  <c r="F15" i="67"/>
  <c r="F14" i="67"/>
  <c r="F13" i="67"/>
  <c r="F12" i="67"/>
  <c r="F11" i="67"/>
  <c r="F10" i="67"/>
  <c r="F9" i="67"/>
  <c r="F17" i="66"/>
  <c r="F16" i="66"/>
  <c r="F15" i="66"/>
  <c r="F14" i="66"/>
  <c r="F13" i="66"/>
  <c r="F12" i="66"/>
  <c r="F11" i="66"/>
  <c r="F10" i="66"/>
  <c r="F9" i="66"/>
  <c r="F8" i="66"/>
  <c r="F42" i="65"/>
  <c r="F41" i="65"/>
  <c r="F40" i="65"/>
  <c r="F39" i="65"/>
  <c r="F38" i="65"/>
  <c r="F37" i="65"/>
  <c r="F36" i="65"/>
  <c r="F35" i="65"/>
  <c r="F34" i="65"/>
  <c r="F33" i="65"/>
  <c r="F32" i="65"/>
  <c r="F31" i="65"/>
  <c r="F30" i="65"/>
  <c r="F29" i="65"/>
  <c r="F28" i="65"/>
  <c r="F27" i="65"/>
  <c r="F26" i="65"/>
  <c r="F25" i="65"/>
  <c r="F24" i="65"/>
  <c r="F23" i="65"/>
  <c r="F22" i="65"/>
  <c r="F21" i="65"/>
  <c r="F20" i="65"/>
  <c r="F19" i="65"/>
  <c r="F18" i="65"/>
  <c r="F17" i="65"/>
  <c r="F16" i="65"/>
  <c r="F15" i="65"/>
  <c r="F13" i="65"/>
  <c r="F12" i="65"/>
  <c r="F11" i="65"/>
  <c r="F10" i="65"/>
  <c r="F9" i="65"/>
  <c r="F8" i="65"/>
  <c r="E49" i="201"/>
  <c r="E48" i="201"/>
  <c r="E47" i="201"/>
  <c r="E46" i="201"/>
  <c r="E45" i="201"/>
  <c r="E44" i="201"/>
  <c r="E43" i="201"/>
  <c r="E42" i="201"/>
  <c r="E41" i="201"/>
  <c r="E40" i="201"/>
  <c r="E39" i="201"/>
  <c r="E38" i="201"/>
  <c r="E37" i="201"/>
  <c r="E36" i="201"/>
  <c r="E35" i="201"/>
  <c r="E34" i="201"/>
  <c r="E33" i="201"/>
  <c r="E32" i="201"/>
  <c r="E31" i="201"/>
  <c r="E30" i="201"/>
  <c r="E28" i="201"/>
  <c r="E27" i="201"/>
  <c r="E26" i="201"/>
  <c r="E25" i="201"/>
  <c r="E24" i="201"/>
  <c r="E23" i="201"/>
  <c r="E22" i="201"/>
  <c r="E21" i="201"/>
  <c r="E20" i="201"/>
  <c r="E19" i="201"/>
  <c r="E18" i="201"/>
  <c r="E17" i="201"/>
  <c r="E16" i="201"/>
  <c r="E15" i="201"/>
  <c r="E14" i="201"/>
  <c r="E13" i="201"/>
  <c r="E12" i="201"/>
  <c r="E11" i="201"/>
  <c r="E10" i="201"/>
  <c r="E9" i="201"/>
  <c r="F42" i="205"/>
  <c r="F41" i="205"/>
  <c r="F40" i="205"/>
  <c r="F39" i="205"/>
  <c r="F38" i="205"/>
  <c r="F37" i="205"/>
  <c r="F36" i="205"/>
  <c r="F35" i="205"/>
  <c r="F34" i="205"/>
  <c r="F33" i="205"/>
  <c r="F32" i="205"/>
  <c r="F31" i="205"/>
  <c r="F30" i="205"/>
  <c r="F29" i="205"/>
  <c r="F28" i="205"/>
  <c r="F27" i="205"/>
  <c r="F26" i="205"/>
  <c r="F25" i="205"/>
  <c r="F24" i="205"/>
  <c r="F23" i="205"/>
  <c r="F22" i="205"/>
  <c r="F21" i="205"/>
  <c r="F20" i="205"/>
  <c r="F19" i="205"/>
  <c r="F18" i="205"/>
  <c r="F17" i="205"/>
  <c r="F16" i="205"/>
  <c r="F14" i="205"/>
  <c r="F13" i="205"/>
  <c r="F12" i="205"/>
  <c r="F11" i="205"/>
  <c r="F10" i="205"/>
  <c r="E45" i="110"/>
  <c r="E44" i="110"/>
  <c r="E43" i="110"/>
  <c r="E42" i="110"/>
  <c r="E41" i="110"/>
  <c r="E40" i="110"/>
  <c r="E39" i="110"/>
  <c r="E38" i="110"/>
  <c r="E37" i="110"/>
  <c r="E36" i="110"/>
  <c r="E35" i="110"/>
  <c r="E34" i="110"/>
  <c r="E33" i="110"/>
  <c r="E32" i="110"/>
  <c r="E31" i="110"/>
  <c r="E30" i="110"/>
  <c r="E29" i="110"/>
  <c r="E28" i="110"/>
  <c r="E27" i="110"/>
  <c r="E26" i="110"/>
  <c r="E24" i="110"/>
  <c r="E23" i="110"/>
  <c r="E22" i="110"/>
  <c r="E21" i="110"/>
  <c r="E20" i="110"/>
  <c r="E19" i="110"/>
  <c r="E18" i="110"/>
  <c r="E17" i="110"/>
  <c r="E14" i="110"/>
  <c r="E13" i="110"/>
  <c r="E12" i="110"/>
  <c r="E11" i="110"/>
  <c r="E10" i="110"/>
  <c r="E9" i="110"/>
  <c r="E8" i="110"/>
  <c r="F45" i="200"/>
  <c r="F44" i="200"/>
  <c r="F43" i="200"/>
  <c r="F42" i="200"/>
  <c r="F41" i="200"/>
  <c r="F40" i="200"/>
  <c r="F39" i="200"/>
  <c r="F38" i="200"/>
  <c r="F37" i="200"/>
  <c r="F36" i="200"/>
  <c r="F35" i="200"/>
  <c r="F34" i="200"/>
  <c r="G32" i="200"/>
  <c r="F32" i="200"/>
  <c r="G31" i="200"/>
  <c r="F31" i="200"/>
  <c r="G30" i="200"/>
  <c r="F30" i="200"/>
  <c r="G29" i="200"/>
  <c r="F29" i="200"/>
  <c r="G28" i="200"/>
  <c r="F28" i="200"/>
  <c r="F25" i="200"/>
  <c r="F24" i="200"/>
  <c r="F23" i="200"/>
  <c r="F22" i="200"/>
  <c r="F21" i="200"/>
  <c r="F20" i="200"/>
  <c r="F19" i="200"/>
  <c r="F18" i="200"/>
  <c r="F17" i="200"/>
  <c r="F16" i="200"/>
  <c r="F15" i="200"/>
  <c r="F14" i="200"/>
  <c r="G12" i="200"/>
  <c r="F12" i="200"/>
  <c r="G11" i="200"/>
  <c r="F11" i="200"/>
  <c r="G10" i="200"/>
  <c r="F10" i="200"/>
  <c r="G9" i="200"/>
  <c r="F9" i="200"/>
  <c r="G8" i="200"/>
  <c r="F8" i="200"/>
  <c r="F35" i="199"/>
  <c r="F34" i="199"/>
  <c r="F33" i="199"/>
  <c r="F32" i="199"/>
  <c r="F31" i="199"/>
  <c r="F30" i="199"/>
  <c r="F29" i="199"/>
  <c r="F28" i="199"/>
  <c r="F27" i="199"/>
  <c r="F26" i="199"/>
  <c r="F25" i="199"/>
  <c r="F24" i="199"/>
  <c r="F23" i="199"/>
  <c r="F22" i="199"/>
  <c r="F21" i="199"/>
  <c r="F20" i="199"/>
  <c r="F19" i="199"/>
  <c r="F18" i="199"/>
  <c r="F17" i="199"/>
  <c r="F16" i="199"/>
  <c r="F15" i="199"/>
  <c r="F14" i="199"/>
  <c r="F13" i="199"/>
  <c r="F12" i="199"/>
  <c r="G10" i="199"/>
  <c r="F10" i="199"/>
  <c r="G9" i="199"/>
  <c r="F9" i="199"/>
  <c r="F64" i="109"/>
  <c r="F63" i="109"/>
  <c r="F62" i="109"/>
  <c r="F61" i="109"/>
  <c r="F60" i="109"/>
  <c r="F59" i="109"/>
  <c r="F58" i="109"/>
  <c r="F57" i="109"/>
  <c r="F56" i="109"/>
  <c r="F55" i="109"/>
  <c r="F54" i="109"/>
  <c r="F53" i="109"/>
  <c r="F52" i="109"/>
  <c r="F51" i="109"/>
  <c r="F50" i="109"/>
  <c r="F49" i="109"/>
  <c r="F48" i="109"/>
  <c r="F47" i="109"/>
  <c r="G45" i="109"/>
  <c r="F45" i="109"/>
  <c r="G44" i="109"/>
  <c r="F44" i="109"/>
  <c r="G43" i="109"/>
  <c r="F43" i="109"/>
  <c r="G42" i="109"/>
  <c r="F42" i="109"/>
  <c r="G41" i="109"/>
  <c r="F41" i="109"/>
  <c r="G40" i="109"/>
  <c r="F40" i="109"/>
  <c r="G39" i="109"/>
  <c r="F39" i="109"/>
  <c r="G38" i="109"/>
  <c r="F38" i="109"/>
  <c r="G37" i="109"/>
  <c r="F37" i="109"/>
  <c r="F34" i="109"/>
  <c r="F33" i="109"/>
  <c r="F32" i="109"/>
  <c r="F31" i="109"/>
  <c r="F30" i="109"/>
  <c r="F29" i="109"/>
  <c r="F28" i="109"/>
  <c r="F27" i="109"/>
  <c r="F26" i="109"/>
  <c r="F25" i="109"/>
  <c r="F24" i="109"/>
  <c r="F23" i="109"/>
  <c r="F22" i="109"/>
  <c r="F21" i="109"/>
  <c r="F20" i="109"/>
  <c r="F19" i="109"/>
  <c r="F18" i="109"/>
  <c r="F17" i="109"/>
  <c r="G15" i="109"/>
  <c r="F15" i="109"/>
  <c r="G14" i="109"/>
  <c r="F14" i="109"/>
  <c r="G13" i="109"/>
  <c r="F13" i="109"/>
  <c r="G12" i="109"/>
  <c r="F12" i="109"/>
  <c r="G11" i="109"/>
  <c r="F11" i="109"/>
  <c r="G10" i="109"/>
  <c r="F10" i="109"/>
  <c r="G9" i="109"/>
  <c r="F9" i="109"/>
  <c r="G8" i="109"/>
  <c r="F8" i="109"/>
  <c r="G7" i="109"/>
  <c r="F7" i="109"/>
  <c r="F66" i="108"/>
  <c r="F65" i="108"/>
  <c r="F64" i="108"/>
  <c r="F63" i="108"/>
  <c r="F62" i="108"/>
  <c r="F61" i="108"/>
  <c r="F60" i="108"/>
  <c r="F59" i="108"/>
  <c r="F58" i="108"/>
  <c r="F57" i="108"/>
  <c r="F56" i="108"/>
  <c r="F55" i="108"/>
  <c r="F54" i="108"/>
  <c r="F53" i="108"/>
  <c r="F52" i="108"/>
  <c r="F51" i="108"/>
  <c r="F50" i="108"/>
  <c r="F49" i="108"/>
  <c r="G47" i="108"/>
  <c r="F47" i="108"/>
  <c r="G46" i="108"/>
  <c r="F46" i="108"/>
  <c r="G45" i="108"/>
  <c r="F45" i="108"/>
  <c r="G44" i="108"/>
  <c r="F44" i="108"/>
  <c r="G43" i="108"/>
  <c r="F43" i="108"/>
  <c r="G42" i="108"/>
  <c r="F42" i="108"/>
  <c r="G41" i="108"/>
  <c r="F41" i="108"/>
  <c r="G40" i="108"/>
  <c r="F40" i="108"/>
  <c r="G39" i="108"/>
  <c r="F39" i="108"/>
  <c r="F36" i="108"/>
  <c r="F35" i="108"/>
  <c r="F34" i="108"/>
  <c r="F33" i="108"/>
  <c r="F32" i="108"/>
  <c r="F31" i="108"/>
  <c r="F30" i="108"/>
  <c r="F29" i="108"/>
  <c r="F28" i="108"/>
  <c r="F27" i="108"/>
  <c r="F26" i="108"/>
  <c r="F25" i="108"/>
  <c r="F24" i="108"/>
  <c r="F181" i="72" s="1" a="1"/>
  <c r="F181" i="72" s="1"/>
  <c r="F23" i="108"/>
  <c r="F22" i="108"/>
  <c r="F21" i="108"/>
  <c r="F20" i="108"/>
  <c r="F19" i="108"/>
  <c r="G17" i="108"/>
  <c r="F17" i="108"/>
  <c r="G16" i="108"/>
  <c r="F16" i="108"/>
  <c r="G15" i="108"/>
  <c r="F15" i="108"/>
  <c r="G14" i="108"/>
  <c r="F14" i="108"/>
  <c r="G13" i="108"/>
  <c r="F13" i="108"/>
  <c r="G12" i="108"/>
  <c r="F12" i="108"/>
  <c r="G11" i="108"/>
  <c r="F11" i="108"/>
  <c r="G10" i="108"/>
  <c r="F10" i="108"/>
  <c r="G9" i="108"/>
  <c r="F9" i="108"/>
  <c r="F115" i="107"/>
  <c r="F114" i="107"/>
  <c r="F113" i="107"/>
  <c r="F112" i="107"/>
  <c r="F111" i="107"/>
  <c r="F110" i="107"/>
  <c r="F109" i="107"/>
  <c r="F108" i="107"/>
  <c r="F107" i="107"/>
  <c r="F106" i="107"/>
  <c r="F105" i="107"/>
  <c r="F104" i="107"/>
  <c r="F103" i="107"/>
  <c r="F102" i="107"/>
  <c r="F101" i="107"/>
  <c r="F100" i="107"/>
  <c r="F99" i="107"/>
  <c r="F98" i="107"/>
  <c r="F97" i="107"/>
  <c r="F96" i="107"/>
  <c r="F95" i="107"/>
  <c r="F94" i="107"/>
  <c r="F93" i="107"/>
  <c r="F92" i="107"/>
  <c r="F91" i="107"/>
  <c r="F90" i="107"/>
  <c r="F89" i="107"/>
  <c r="F88" i="107"/>
  <c r="F87" i="107"/>
  <c r="F86" i="107"/>
  <c r="F85" i="107"/>
  <c r="F84" i="107"/>
  <c r="F83" i="107"/>
  <c r="F82" i="107"/>
  <c r="F81" i="107"/>
  <c r="F80" i="107"/>
  <c r="F79" i="107"/>
  <c r="F78" i="107"/>
  <c r="F77" i="107"/>
  <c r="F76" i="107"/>
  <c r="F75" i="107"/>
  <c r="F74" i="107"/>
  <c r="F73" i="107"/>
  <c r="G71" i="107"/>
  <c r="F71" i="107"/>
  <c r="G70" i="107"/>
  <c r="F70" i="107"/>
  <c r="G69" i="107"/>
  <c r="F69" i="107"/>
  <c r="G68" i="107"/>
  <c r="F68" i="107"/>
  <c r="G67" i="107"/>
  <c r="F67" i="107"/>
  <c r="G66" i="107"/>
  <c r="F66" i="107"/>
  <c r="G65" i="107"/>
  <c r="F65" i="107"/>
  <c r="G64" i="107"/>
  <c r="F64" i="107"/>
  <c r="G63" i="107"/>
  <c r="F63" i="107"/>
  <c r="F60" i="107"/>
  <c r="F59" i="107"/>
  <c r="F58" i="107"/>
  <c r="F57" i="107"/>
  <c r="F56" i="107"/>
  <c r="F55" i="107"/>
  <c r="F54" i="107"/>
  <c r="F53" i="107"/>
  <c r="F52" i="107"/>
  <c r="F51" i="107"/>
  <c r="F50" i="107"/>
  <c r="F49" i="107"/>
  <c r="F48" i="107"/>
  <c r="F47" i="107"/>
  <c r="F46" i="107"/>
  <c r="F45" i="107"/>
  <c r="F44" i="107"/>
  <c r="F43" i="107"/>
  <c r="F42" i="107"/>
  <c r="F41" i="107"/>
  <c r="F40" i="107"/>
  <c r="F39" i="107"/>
  <c r="F38" i="107"/>
  <c r="F37" i="107"/>
  <c r="F36" i="107"/>
  <c r="F35" i="107"/>
  <c r="F34" i="107"/>
  <c r="F33" i="107"/>
  <c r="F32" i="107"/>
  <c r="F31" i="107"/>
  <c r="F30" i="107"/>
  <c r="F29" i="107"/>
  <c r="F28" i="107"/>
  <c r="F27" i="107"/>
  <c r="F26" i="107"/>
  <c r="F25" i="107"/>
  <c r="F24" i="107"/>
  <c r="F23" i="107"/>
  <c r="F22" i="107"/>
  <c r="F21" i="107"/>
  <c r="F20" i="107"/>
  <c r="F19" i="107"/>
  <c r="F18" i="107"/>
  <c r="G16" i="107"/>
  <c r="F16" i="107"/>
  <c r="G15" i="107"/>
  <c r="F15" i="107"/>
  <c r="G14" i="107"/>
  <c r="F14" i="107"/>
  <c r="G13" i="107"/>
  <c r="F13" i="107"/>
  <c r="G12" i="107"/>
  <c r="F12" i="107"/>
  <c r="G11" i="107"/>
  <c r="F11" i="107"/>
  <c r="G10" i="107"/>
  <c r="F10" i="107"/>
  <c r="G9" i="107"/>
  <c r="F9" i="107"/>
  <c r="G8" i="107"/>
  <c r="F8" i="107"/>
  <c r="E70" i="106"/>
  <c r="E69" i="106"/>
  <c r="E68" i="106"/>
  <c r="E67" i="106"/>
  <c r="E66" i="106"/>
  <c r="E65" i="106"/>
  <c r="E61" i="106"/>
  <c r="E60" i="106"/>
  <c r="E59" i="106"/>
  <c r="E58" i="106"/>
  <c r="E57" i="106"/>
  <c r="E56" i="106"/>
  <c r="E55" i="106"/>
  <c r="E54" i="106"/>
  <c r="E53" i="106"/>
  <c r="E52" i="106"/>
  <c r="E51" i="106"/>
  <c r="E50" i="106"/>
  <c r="E49" i="106"/>
  <c r="E48" i="106"/>
  <c r="E47" i="106"/>
  <c r="E46" i="106"/>
  <c r="E45" i="106"/>
  <c r="E44" i="106"/>
  <c r="E43" i="106"/>
  <c r="E42" i="106"/>
  <c r="E41" i="106"/>
  <c r="E40" i="106"/>
  <c r="E39" i="106"/>
  <c r="E38" i="106"/>
  <c r="E37" i="106"/>
  <c r="E36" i="106"/>
  <c r="E35" i="106"/>
  <c r="E34" i="106"/>
  <c r="E33" i="106"/>
  <c r="E32" i="106"/>
  <c r="E31" i="106"/>
  <c r="E30" i="106"/>
  <c r="E29" i="106"/>
  <c r="E28" i="106"/>
  <c r="E27" i="106"/>
  <c r="E26" i="106"/>
  <c r="E25" i="106"/>
  <c r="E24" i="106"/>
  <c r="E23" i="106"/>
  <c r="E22" i="106"/>
  <c r="E21" i="106"/>
  <c r="E20" i="106"/>
  <c r="E19" i="106"/>
  <c r="E18" i="106"/>
  <c r="E17" i="106"/>
  <c r="E16" i="106"/>
  <c r="E15" i="106"/>
  <c r="F12" i="106"/>
  <c r="E12" i="106"/>
  <c r="F11" i="106"/>
  <c r="E11" i="106"/>
  <c r="F9" i="106"/>
  <c r="E9" i="106"/>
  <c r="F8" i="106"/>
  <c r="E8" i="106"/>
  <c r="E87" i="105"/>
  <c r="E86" i="105"/>
  <c r="E85" i="105"/>
  <c r="E84" i="105"/>
  <c r="E83" i="105"/>
  <c r="E81" i="105"/>
  <c r="E80" i="105"/>
  <c r="E79" i="105"/>
  <c r="E78" i="105"/>
  <c r="E77" i="105"/>
  <c r="E76" i="105"/>
  <c r="E75" i="105"/>
  <c r="E74" i="105"/>
  <c r="E73" i="105"/>
  <c r="E72" i="105"/>
  <c r="E71" i="105"/>
  <c r="E70" i="105"/>
  <c r="E69" i="105"/>
  <c r="E68" i="105"/>
  <c r="E67" i="105"/>
  <c r="E66" i="105"/>
  <c r="E65" i="105"/>
  <c r="E64" i="105"/>
  <c r="E59" i="105"/>
  <c r="E58" i="105"/>
  <c r="E57" i="105"/>
  <c r="E56" i="105"/>
  <c r="E55" i="105"/>
  <c r="E54" i="105"/>
  <c r="E53" i="105"/>
  <c r="E52" i="105"/>
  <c r="E51" i="105"/>
  <c r="E50" i="105"/>
  <c r="E49" i="105"/>
  <c r="E48" i="105"/>
  <c r="E47" i="105"/>
  <c r="E46" i="105"/>
  <c r="E45" i="105"/>
  <c r="E44" i="105"/>
  <c r="E43" i="105"/>
  <c r="E42" i="105"/>
  <c r="E41" i="105"/>
  <c r="E40" i="105"/>
  <c r="E39" i="105"/>
  <c r="E38" i="105"/>
  <c r="E37" i="105"/>
  <c r="E36" i="105"/>
  <c r="E35" i="105"/>
  <c r="E34" i="105"/>
  <c r="E33" i="105"/>
  <c r="E32" i="105"/>
  <c r="E31" i="105"/>
  <c r="E30" i="105"/>
  <c r="E29" i="105"/>
  <c r="E28" i="105"/>
  <c r="E27" i="105"/>
  <c r="E26" i="105"/>
  <c r="E25" i="105"/>
  <c r="E24" i="105"/>
  <c r="E23" i="105"/>
  <c r="E22" i="105"/>
  <c r="E21" i="105"/>
  <c r="E20" i="105"/>
  <c r="E19" i="105"/>
  <c r="E18" i="105"/>
  <c r="E17" i="105"/>
  <c r="E16" i="105"/>
  <c r="E15" i="105"/>
  <c r="E14" i="105"/>
  <c r="E13" i="105"/>
  <c r="E12" i="105"/>
  <c r="E11" i="105"/>
  <c r="E10" i="105"/>
  <c r="E9" i="105"/>
  <c r="E8" i="105"/>
  <c r="G33" i="103"/>
  <c r="E33" i="103"/>
  <c r="G32" i="103"/>
  <c r="E32" i="103"/>
  <c r="G30" i="103"/>
  <c r="E30" i="103"/>
  <c r="G29" i="103"/>
  <c r="E29" i="103"/>
  <c r="G28" i="103"/>
  <c r="E28" i="103"/>
  <c r="G27" i="103"/>
  <c r="E27" i="103"/>
  <c r="G23" i="103"/>
  <c r="E23" i="103"/>
  <c r="G22" i="103"/>
  <c r="E22" i="103"/>
  <c r="G21" i="103"/>
  <c r="E21" i="103"/>
  <c r="G20" i="103"/>
  <c r="E20" i="103"/>
  <c r="G19" i="103"/>
  <c r="E19" i="103"/>
  <c r="H16" i="103"/>
  <c r="G16" i="103"/>
  <c r="F16" i="103"/>
  <c r="E16" i="103"/>
  <c r="H15" i="103"/>
  <c r="G15" i="103"/>
  <c r="F15" i="103"/>
  <c r="E15" i="103"/>
  <c r="H14" i="103"/>
  <c r="G14" i="103"/>
  <c r="F14" i="103"/>
  <c r="E14" i="103"/>
  <c r="H13" i="103"/>
  <c r="G13" i="103"/>
  <c r="F13" i="103"/>
  <c r="E13" i="103"/>
  <c r="E29" i="35"/>
  <c r="E28" i="35"/>
  <c r="E27" i="35"/>
  <c r="E26" i="35"/>
  <c r="E25" i="35"/>
  <c r="E24" i="35"/>
  <c r="E23" i="35"/>
  <c r="F18" i="35"/>
  <c r="E18" i="35"/>
  <c r="F17" i="35"/>
  <c r="E17" i="35"/>
  <c r="F16" i="35"/>
  <c r="E16" i="35"/>
  <c r="F15" i="35"/>
  <c r="E15" i="35"/>
  <c r="F14" i="35"/>
  <c r="E14" i="35"/>
  <c r="F13" i="35"/>
  <c r="E13" i="35"/>
  <c r="F12" i="35"/>
  <c r="E12" i="35"/>
  <c r="F11" i="35"/>
  <c r="E11" i="35"/>
  <c r="F10" i="35"/>
  <c r="E10" i="35"/>
  <c r="F249" i="72"/>
  <c r="F248" i="72"/>
  <c r="F247" i="72"/>
  <c r="F246" i="72"/>
  <c r="F245" i="72"/>
  <c r="F243" i="72"/>
  <c r="F241" i="72"/>
  <c r="F240" i="72"/>
  <c r="F239" i="72"/>
  <c r="F238" i="72"/>
  <c r="F237" i="72"/>
  <c r="F236" i="72"/>
  <c r="F235" i="72"/>
  <c r="F234" i="72"/>
  <c r="F233" i="72"/>
  <c r="F231" i="72"/>
  <c r="F230" i="72"/>
  <c r="F229" i="72"/>
  <c r="F228" i="72"/>
  <c r="F227" i="72"/>
  <c r="F226" i="72"/>
  <c r="F225" i="72"/>
  <c r="F224" i="72"/>
  <c r="F223" i="72"/>
  <c r="F222" i="72"/>
  <c r="F221" i="72"/>
  <c r="F220" i="72"/>
  <c r="F219" i="72"/>
  <c r="F218" i="72"/>
  <c r="F217" i="72"/>
  <c r="F216" i="72"/>
  <c r="F215" i="72"/>
  <c r="F214" i="72"/>
  <c r="F213" i="72"/>
  <c r="F212" i="72"/>
  <c r="F207" i="72"/>
  <c r="F206" i="72"/>
  <c r="F205" i="72"/>
  <c r="F204" i="72"/>
  <c r="F203" i="72"/>
  <c r="F202" i="72"/>
  <c r="F201" i="72"/>
  <c r="F200" i="72"/>
  <c r="F199" i="72"/>
  <c r="F197" i="72"/>
  <c r="F196" i="72"/>
  <c r="F195" i="72"/>
  <c r="F194" i="72"/>
  <c r="F193" i="72"/>
  <c r="F192" i="72"/>
  <c r="F191" i="72"/>
  <c r="F190" i="72"/>
  <c r="F189" i="72"/>
  <c r="F188" i="72"/>
  <c r="F187" i="72"/>
  <c r="F186" i="72"/>
  <c r="F185" i="72"/>
  <c r="F184" i="72"/>
  <c r="F179" i="72"/>
  <c r="F178" i="72"/>
  <c r="F177" i="72"/>
  <c r="F176" i="72"/>
  <c r="F175" i="72"/>
  <c r="F174" i="72"/>
  <c r="F173" i="72"/>
  <c r="F172" i="72"/>
  <c r="F171" i="72"/>
  <c r="F170" i="72"/>
  <c r="F169" i="72"/>
  <c r="F167" i="72"/>
  <c r="F166" i="72"/>
  <c r="F165" i="72"/>
  <c r="F163" i="72"/>
  <c r="F162" i="72"/>
  <c r="F161" i="72"/>
  <c r="F160" i="72"/>
  <c r="F159" i="72"/>
  <c r="F158" i="72"/>
  <c r="F157" i="72"/>
  <c r="F156" i="72"/>
  <c r="F155" i="72"/>
  <c r="F154" i="72"/>
  <c r="F153" i="72"/>
  <c r="F152" i="72"/>
  <c r="F147" i="72"/>
  <c r="F146" i="72"/>
  <c r="F145" i="72"/>
  <c r="F144" i="72"/>
  <c r="F130" i="72"/>
  <c r="F129" i="72"/>
  <c r="F128" i="72"/>
  <c r="F127" i="72"/>
  <c r="F126" i="72"/>
  <c r="F125" i="72"/>
  <c r="F124" i="72"/>
  <c r="F123" i="72"/>
  <c r="F122" i="72"/>
  <c r="F121" i="72"/>
  <c r="F120" i="72"/>
  <c r="F119" i="72"/>
  <c r="F118" i="72"/>
  <c r="F117" i="72"/>
  <c r="F116" i="72"/>
  <c r="F115" i="72"/>
  <c r="F114" i="72"/>
  <c r="F113" i="72"/>
  <c r="F112" i="72"/>
  <c r="F111" i="72"/>
  <c r="F110" i="72"/>
  <c r="F109" i="72"/>
  <c r="F108" i="72"/>
  <c r="F107" i="72"/>
  <c r="F106" i="72"/>
  <c r="F105" i="72"/>
  <c r="F104" i="72"/>
  <c r="F103" i="72"/>
  <c r="F102" i="72"/>
  <c r="F101" i="72"/>
  <c r="F100" i="72"/>
  <c r="F99" i="72"/>
  <c r="F98" i="72"/>
  <c r="F97" i="72"/>
  <c r="F96" i="72"/>
  <c r="F95" i="72"/>
  <c r="F94" i="72"/>
  <c r="F93" i="72"/>
  <c r="F92" i="72"/>
  <c r="F91" i="72"/>
  <c r="F90" i="72"/>
  <c r="F87" i="72"/>
  <c r="F86" i="72"/>
  <c r="F85" i="72"/>
  <c r="F84" i="72"/>
  <c r="F83" i="72"/>
  <c r="F82" i="72"/>
  <c r="F81" i="72"/>
  <c r="F80" i="72"/>
  <c r="F79" i="72"/>
  <c r="F78" i="72"/>
  <c r="F77" i="72"/>
  <c r="F76" i="72"/>
  <c r="F75" i="72"/>
  <c r="F74" i="72"/>
  <c r="F73" i="72"/>
  <c r="F72" i="72"/>
  <c r="F71" i="72"/>
  <c r="F70" i="72"/>
  <c r="F69" i="72"/>
  <c r="F68" i="72"/>
  <c r="F67" i="72"/>
  <c r="F66" i="72"/>
  <c r="F65" i="72"/>
  <c r="F64" i="72"/>
  <c r="F63" i="72"/>
  <c r="F62" i="72"/>
  <c r="F61" i="72"/>
  <c r="F60" i="72"/>
  <c r="F59" i="72"/>
  <c r="F58" i="72"/>
  <c r="F57" i="72"/>
  <c r="F56" i="72"/>
  <c r="F55" i="72"/>
  <c r="F54" i="72"/>
  <c r="F53" i="72"/>
  <c r="F52" i="72"/>
  <c r="F51" i="72"/>
  <c r="F50" i="72"/>
  <c r="F49" i="72"/>
  <c r="F48" i="72"/>
  <c r="F47" i="72"/>
  <c r="F46" i="72"/>
  <c r="F45" i="72"/>
  <c r="F44" i="72"/>
  <c r="F43" i="72"/>
  <c r="F42" i="72"/>
  <c r="F41" i="72"/>
  <c r="F40" i="72"/>
  <c r="F39" i="72"/>
  <c r="F38" i="72"/>
  <c r="F37" i="72"/>
  <c r="F36" i="72"/>
  <c r="F35" i="72"/>
  <c r="F34" i="72"/>
  <c r="F33" i="72"/>
  <c r="F31" i="72"/>
  <c r="F30" i="72"/>
  <c r="F29" i="72"/>
  <c r="F28" i="72"/>
  <c r="F27" i="72"/>
  <c r="F26" i="72"/>
  <c r="F25" i="72"/>
  <c r="F24" i="72"/>
  <c r="F23" i="72"/>
  <c r="F22" i="72"/>
  <c r="F21" i="72"/>
  <c r="F20" i="72"/>
  <c r="F19" i="72"/>
  <c r="F18" i="72"/>
  <c r="F17" i="72"/>
  <c r="F16" i="72"/>
  <c r="F15" i="72"/>
  <c r="F14" i="72"/>
  <c r="F13" i="72"/>
  <c r="F12" i="72"/>
  <c r="F11" i="72"/>
  <c r="F10" i="72"/>
  <c r="F9" i="72"/>
  <c r="F8" i="72"/>
  <c r="F31" i="34"/>
  <c r="E31" i="34"/>
  <c r="F29" i="34"/>
  <c r="E29" i="34"/>
  <c r="F27" i="34"/>
  <c r="E27" i="34"/>
  <c r="F26" i="34"/>
  <c r="E26" i="34"/>
  <c r="F25" i="34"/>
  <c r="E25" i="34"/>
  <c r="F24" i="34"/>
  <c r="E24" i="34"/>
  <c r="F23" i="34"/>
  <c r="E23" i="34"/>
  <c r="F20" i="34"/>
  <c r="E20" i="34"/>
  <c r="F19" i="34"/>
  <c r="E19" i="34"/>
  <c r="F18" i="34"/>
  <c r="E18" i="34"/>
  <c r="F17" i="34"/>
  <c r="E17" i="34"/>
  <c r="F16" i="34"/>
  <c r="E16" i="34"/>
  <c r="F15" i="34"/>
  <c r="E15" i="34"/>
  <c r="F13" i="34"/>
  <c r="E13" i="34"/>
  <c r="F12" i="34"/>
  <c r="E12" i="34"/>
  <c r="F11" i="34"/>
  <c r="E11" i="34"/>
  <c r="F10" i="34"/>
  <c r="E10" i="34"/>
  <c r="F9" i="34"/>
  <c r="E9" i="34"/>
  <c r="F8" i="34"/>
  <c r="E8" i="34"/>
  <c r="F7" i="34"/>
  <c r="E7" i="34"/>
  <c r="F183" i="72" l="1" a="1"/>
  <c r="F183" i="72" s="1"/>
  <c r="F209" i="72" a="1"/>
  <c r="F209" i="72" s="1"/>
  <c r="F210" i="72" a="1"/>
  <c r="F210" i="72" s="1"/>
  <c r="F211" i="72" a="1"/>
  <c r="F211" i="72" s="1"/>
  <c r="F208" i="72" a="1"/>
  <c r="F208" i="72" s="1"/>
  <c r="F182" i="72" a="1"/>
  <c r="F182" i="72" s="1"/>
  <c r="F180" i="72" a="1"/>
  <c r="F180" i="72" s="1"/>
  <c r="F149" i="72" a="1"/>
  <c r="F149" i="72" s="1"/>
  <c r="F150" i="72" a="1"/>
  <c r="F150" i="72" s="1"/>
  <c r="F151" i="72" a="1"/>
  <c r="F151" i="72" s="1"/>
  <c r="F148" i="72" a="1"/>
  <c r="F148" i="72" s="1"/>
  <c r="F34" i="194" l="1"/>
  <c r="F32" i="194"/>
  <c r="F105" i="206"/>
  <c r="F104" i="206"/>
  <c r="F103" i="206"/>
  <c r="F102" i="206"/>
  <c r="G29" i="171"/>
  <c r="F29" i="171"/>
  <c r="G28" i="171"/>
  <c r="F28" i="171"/>
  <c r="G27" i="171"/>
  <c r="F27" i="171"/>
  <c r="G26" i="171"/>
  <c r="F26" i="171"/>
  <c r="G29" i="170"/>
  <c r="F29" i="170"/>
  <c r="G28" i="170"/>
  <c r="F28" i="170"/>
  <c r="G27" i="170"/>
  <c r="F27" i="170"/>
  <c r="G26" i="170"/>
  <c r="F26" i="170"/>
  <c r="G29" i="169"/>
  <c r="F29" i="169"/>
  <c r="G28" i="169"/>
  <c r="F28" i="169"/>
  <c r="G27" i="169"/>
  <c r="F27" i="169"/>
  <c r="G26" i="169"/>
  <c r="F26" i="169"/>
  <c r="G30" i="168"/>
  <c r="F30" i="168"/>
  <c r="G29" i="168"/>
  <c r="F29" i="168"/>
  <c r="G28" i="168"/>
  <c r="F28" i="168"/>
  <c r="G27" i="168"/>
  <c r="F27" i="168"/>
  <c r="F33" i="194"/>
  <c r="F31" i="194"/>
  <c r="F30" i="194"/>
  <c r="F29" i="194"/>
  <c r="F40" i="168" l="1"/>
  <c r="G43" i="168"/>
  <c r="F43" i="168"/>
  <c r="G42" i="168"/>
  <c r="F42" i="168"/>
  <c r="G41" i="168"/>
  <c r="F41" i="168"/>
  <c r="G40" i="168"/>
  <c r="G31" i="103"/>
  <c r="E31" i="103"/>
  <c r="M131" i="72" l="1"/>
  <c r="F10" i="170" l="1"/>
  <c r="F12" i="170"/>
  <c r="F14" i="170"/>
  <c r="F15" i="170"/>
  <c r="F16" i="170"/>
  <c r="F9" i="170"/>
  <c r="F13" i="170" l="1"/>
  <c r="G38" i="112"/>
  <c r="G39" i="112"/>
  <c r="F9" i="70" l="1"/>
  <c r="F43" i="65" l="1"/>
  <c r="F36" i="199"/>
  <c r="F37" i="199"/>
  <c r="F38" i="199"/>
  <c r="F39" i="199"/>
  <c r="E62" i="106"/>
  <c r="E60" i="105"/>
  <c r="E61" i="105"/>
  <c r="E62" i="105"/>
  <c r="F164" i="72"/>
  <c r="F168" i="72" s="1"/>
  <c r="F198" i="72"/>
  <c r="F232" i="72"/>
  <c r="F242" i="72"/>
  <c r="F244" i="72"/>
  <c r="F250" i="72"/>
  <c r="F251" i="72" s="1"/>
  <c r="F131" i="72"/>
  <c r="M142" i="72"/>
  <c r="M141" i="72"/>
  <c r="M140" i="72"/>
  <c r="M139" i="72"/>
  <c r="M138" i="72"/>
  <c r="M134" i="72"/>
  <c r="M136" i="72"/>
  <c r="M133" i="72"/>
  <c r="M132" i="72"/>
  <c r="M135" i="72"/>
  <c r="F136" i="72" l="1"/>
  <c r="E32" i="34"/>
  <c r="F32" i="34"/>
  <c r="F30" i="34"/>
  <c r="E30" i="34"/>
  <c r="I132" i="72" l="1"/>
  <c r="I133" i="72"/>
  <c r="I134" i="72"/>
  <c r="I135" i="72"/>
  <c r="I136" i="72"/>
  <c r="I131" i="72"/>
  <c r="F134" i="72"/>
  <c r="F135" i="72"/>
  <c r="F137" i="72" l="1"/>
  <c r="F138" i="72" s="1"/>
  <c r="F139" i="72" s="1"/>
  <c r="F140" i="72" s="1"/>
  <c r="F141" i="72" s="1"/>
  <c r="F142" i="72" s="1"/>
  <c r="F133" i="72"/>
  <c r="I139" i="72" s="1"/>
  <c r="F132" i="72"/>
  <c r="I138" i="72" s="1"/>
  <c r="I137" i="72"/>
  <c r="I142" i="72"/>
  <c r="I140" i="72"/>
  <c r="I141" i="72"/>
  <c r="F40" i="171" l="1"/>
  <c r="G40" i="171"/>
  <c r="F41" i="171"/>
  <c r="G41" i="171"/>
  <c r="F42" i="171"/>
  <c r="G42" i="171"/>
  <c r="G39" i="171"/>
  <c r="F39" i="171"/>
  <c r="F40" i="169"/>
  <c r="G40" i="169"/>
  <c r="F41" i="169"/>
  <c r="G41" i="169"/>
  <c r="F42" i="169"/>
  <c r="G42" i="169"/>
  <c r="G39" i="169"/>
  <c r="F39" i="169"/>
  <c r="F40" i="170"/>
  <c r="G40" i="170"/>
  <c r="F41" i="170"/>
  <c r="G41" i="170"/>
  <c r="F42" i="170"/>
  <c r="G42" i="170"/>
  <c r="G39" i="170"/>
  <c r="F39" i="170"/>
  <c r="E18" i="36" l="1"/>
  <c r="E17" i="36"/>
  <c r="E16" i="36"/>
  <c r="E14" i="36"/>
  <c r="E13" i="36"/>
  <c r="E12" i="36"/>
  <c r="E11"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Alexandru Mircea</author>
  </authors>
  <commentList>
    <comment ref="C27" authorId="0" shapeId="0" xr:uid="{00000000-0006-0000-2900-000001000000}">
      <text>
        <r>
          <rPr>
            <b/>
            <sz val="9"/>
            <rFont val="Tahoma"/>
            <family val="2"/>
          </rPr>
          <t>Alexandru Mircea:</t>
        </r>
        <r>
          <rPr>
            <sz val="9"/>
            <rFont val="Tahoma"/>
            <family val="2"/>
          </rPr>
          <t xml:space="preserve">
s-a mutat pe alta linie are alt salariu fata de restul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<sst xmlns="http://schemas.openxmlformats.org/spreadsheetml/2006/main" count="8451" uniqueCount="2913">
  <si>
    <t>Anexa nr. I  - FAMILIA OCUPAȚIONALĂ DE FUNCȚII BUGETARE ”ÎNVĂȚĂMÂNT”</t>
  </si>
  <si>
    <t>Nr.      crt</t>
  </si>
  <si>
    <t>Funcţia</t>
  </si>
  <si>
    <t>Nivelul studiilor</t>
  </si>
  <si>
    <t>Coeficient</t>
  </si>
  <si>
    <t>Grad I</t>
  </si>
  <si>
    <t>Grad II</t>
  </si>
  <si>
    <t>S</t>
  </si>
  <si>
    <t>Director general administrativ al universitatii</t>
  </si>
  <si>
    <t>Director general adjunct administrativ al universitatii / Director</t>
  </si>
  <si>
    <t>NOTĂ:</t>
  </si>
  <si>
    <t>Director casa corpului didactic</t>
  </si>
  <si>
    <t>Notă:</t>
  </si>
  <si>
    <t>Administrator șef facultate</t>
  </si>
  <si>
    <t xml:space="preserve">Secretar-şef universitate </t>
  </si>
  <si>
    <t>Secretar-şef facultate</t>
  </si>
  <si>
    <t>Şef serviciu</t>
  </si>
  <si>
    <t>Nr. crt.</t>
  </si>
  <si>
    <t>An</t>
  </si>
  <si>
    <t>Gradația 0</t>
  </si>
  <si>
    <t>Profesor universitar</t>
  </si>
  <si>
    <t>peste 25 de ani</t>
  </si>
  <si>
    <t>20-25 ani</t>
  </si>
  <si>
    <t>15-20 ani</t>
  </si>
  <si>
    <t>10-15 ani</t>
  </si>
  <si>
    <t>5-10 ani</t>
  </si>
  <si>
    <t>Conferenţiar universitar</t>
  </si>
  <si>
    <t>3-5 ani</t>
  </si>
  <si>
    <t>Asistent universitar</t>
  </si>
  <si>
    <t>până la 3 ani</t>
  </si>
  <si>
    <t>1-5 ani</t>
  </si>
  <si>
    <t>până la 1 an</t>
  </si>
  <si>
    <t>SSD</t>
  </si>
  <si>
    <t>M</t>
  </si>
  <si>
    <t>debutant</t>
  </si>
  <si>
    <t>Nr. crt</t>
  </si>
  <si>
    <t xml:space="preserve">       debutant</t>
  </si>
  <si>
    <t>PL/M</t>
  </si>
  <si>
    <t>M/G</t>
  </si>
  <si>
    <t xml:space="preserve">Capitolul II - UNITĂŢI DE CERCETARE ŞTIINŢIFICĂ, DEZVOLTARE TEHNOLOGICĂ ŞI PROIECTARE </t>
  </si>
  <si>
    <t>1</t>
  </si>
  <si>
    <t>2</t>
  </si>
  <si>
    <t>3</t>
  </si>
  <si>
    <t>Director institut de cercetare
(Ordonator terţiar de credite)</t>
  </si>
  <si>
    <t>4</t>
  </si>
  <si>
    <t>Director adjunct institut de cercetare
(Ordonator terţiar de credite)</t>
  </si>
  <si>
    <t>5</t>
  </si>
  <si>
    <t>Director centru de cercetare; director stațiune de cercetare (Ordonator terţiar de credite)</t>
  </si>
  <si>
    <t>6</t>
  </si>
  <si>
    <t>Secretar ştiinţific institut de cercetare; secretar științific secție ASAS (Ordonator terţiar de credite)</t>
  </si>
  <si>
    <t>7</t>
  </si>
  <si>
    <t>Director adjunct centru de cercetare; director adjunct stațiune de cercetare (Ordonator terţiar de credite)</t>
  </si>
  <si>
    <t>8</t>
  </si>
  <si>
    <t>Secretar ştiinţific centru de cercetare; secretar științific stațiune de cercetare (Ordonator terţiar de credite)</t>
  </si>
  <si>
    <t>9</t>
  </si>
  <si>
    <t>Șef laborator cercetare</t>
  </si>
  <si>
    <t xml:space="preserve"> Notă: </t>
  </si>
  <si>
    <t>Cercetător ştiinţific I</t>
  </si>
  <si>
    <t>Cercetător ştiinţific II</t>
  </si>
  <si>
    <t>Cercetător ştiinţific III</t>
  </si>
  <si>
    <t>Cercetător ştiinţific</t>
  </si>
  <si>
    <t>Asistent de cercetare ştiinţifică</t>
  </si>
  <si>
    <t>Asistent de cercetare ştiinţifică stagiar</t>
  </si>
  <si>
    <t>Asistent I</t>
  </si>
  <si>
    <t>Asistent II</t>
  </si>
  <si>
    <t>Asistent stagiar</t>
  </si>
  <si>
    <t xml:space="preserve">Capitolul III  - CULTE </t>
  </si>
  <si>
    <t>Capitolul III lit. A - Salarii de bază pentru personalul clerical încadrat în unitățile bugetare</t>
  </si>
  <si>
    <t>Funcţii de execuţie</t>
  </si>
  <si>
    <t>Salariile de bază - lei 
Gradaţia 0</t>
  </si>
  <si>
    <t>1.</t>
  </si>
  <si>
    <t xml:space="preserve">Preot </t>
  </si>
  <si>
    <t xml:space="preserve">         gradul  I</t>
  </si>
  <si>
    <t xml:space="preserve">         gradul  II</t>
  </si>
  <si>
    <t xml:space="preserve">         definitiv</t>
  </si>
  <si>
    <t xml:space="preserve">         debutant </t>
  </si>
  <si>
    <t>2.</t>
  </si>
  <si>
    <t xml:space="preserve">   NOTĂ:</t>
  </si>
  <si>
    <t>1. Condiţiile de ocupare a gradelor profesionale se stabilesc prin hotărâre a Guvernului. Secretariatul de Stat pentru Culte este autorizat să certifice asimilarea funcţiilor de la alte culte cu cea de preot.</t>
  </si>
  <si>
    <t>2. Salariile de bază sunt prevăzute pentru gradaţia 0. Salariile de bază pentru gradaţiile 1 - 5 se determină prin majorarea salariilor de bază pentru gradaţia 0 potrivit prevederilor art. 10 din prezenta lege.</t>
  </si>
  <si>
    <t>Functii de executie</t>
  </si>
  <si>
    <t>Preot - gradul I</t>
  </si>
  <si>
    <t>Preot - gradul II</t>
  </si>
  <si>
    <t>Preot - definitiv</t>
  </si>
  <si>
    <t>Preot - debutant</t>
  </si>
  <si>
    <t>Note:</t>
  </si>
  <si>
    <t>Preşedintele Senatului şi Preşedintele Camerei Deputaţilor</t>
  </si>
  <si>
    <t>Secretarii şi Chestorii Senatului şi ai Camerei Deputaţilor</t>
  </si>
  <si>
    <t>Ministru</t>
  </si>
  <si>
    <t>gradul I</t>
  </si>
  <si>
    <t>gradul II</t>
  </si>
  <si>
    <t xml:space="preserve"> </t>
  </si>
  <si>
    <t>Anexa nr. II - FAMILIA OCUPAȚIONALĂ DE FUNCȚII BUGETARE ”SĂNĂTATE SI ASISTENȚĂ SOCIALĂ”</t>
  </si>
  <si>
    <t xml:space="preserve">   Capitolul I  - Unităţi sanitare, de asistenţă socială şi de asistenţă medico-socială</t>
  </si>
  <si>
    <t>Nr.        crt.</t>
  </si>
  <si>
    <t>Manager</t>
  </si>
  <si>
    <r>
      <rPr>
        <sz val="10"/>
        <rFont val="Times New Roman"/>
        <family val="1"/>
      </rPr>
      <t>Director</t>
    </r>
    <r>
      <rPr>
        <strike/>
        <sz val="10"/>
        <rFont val="Times New Roman"/>
        <family val="1"/>
      </rPr>
      <t xml:space="preserve"> </t>
    </r>
    <r>
      <rPr>
        <sz val="10"/>
        <rFont val="Times New Roman"/>
        <family val="1"/>
      </rPr>
      <t>medical</t>
    </r>
  </si>
  <si>
    <t>Director economic</t>
  </si>
  <si>
    <t>Director general</t>
  </si>
  <si>
    <t xml:space="preserve">Nota </t>
  </si>
  <si>
    <t>Şef formaţie muncitori</t>
  </si>
  <si>
    <t>Director program de rezidenţiat medicină de urgenţă</t>
  </si>
  <si>
    <t>Medic şef ambulatoriu de specialitate şi altele similare</t>
  </si>
  <si>
    <t>Anexa nr. II - FAMILIA OCUPAȚIONALĂ DE FUNCȚII BUGETARE ”SĂNĂTATE ŞI ASISTENȚĂ SOCIALĂ”</t>
  </si>
  <si>
    <t>Medic primar</t>
  </si>
  <si>
    <t>Medic primar dentist</t>
  </si>
  <si>
    <t>Medic specialist</t>
  </si>
  <si>
    <t>Medic specialist dentist</t>
  </si>
  <si>
    <t>Medic rezident anul VI-VII</t>
  </si>
  <si>
    <t>Medic rezident anul IV-V</t>
  </si>
  <si>
    <t>Medic dentist rezident anul IV-V</t>
  </si>
  <si>
    <t>Medic rezident anul III</t>
  </si>
  <si>
    <t>Medic dentist rezident anul III</t>
  </si>
  <si>
    <t>Medic rezident anul II</t>
  </si>
  <si>
    <t>Medic dentist rezident anul II</t>
  </si>
  <si>
    <t>Medic rezident anul I</t>
  </si>
  <si>
    <t>Medic dentist rezident anul I</t>
  </si>
  <si>
    <t>Medic</t>
  </si>
  <si>
    <t>Medic dentist</t>
  </si>
  <si>
    <t>Farmacist primar *1)</t>
  </si>
  <si>
    <t>Farmacist specialist</t>
  </si>
  <si>
    <t>Farmacist</t>
  </si>
  <si>
    <t>Farmacist rezident anul III</t>
  </si>
  <si>
    <t>Farmacist rezident anul II</t>
  </si>
  <si>
    <t>Farmacist rezident anul I</t>
  </si>
  <si>
    <t>Fiziokinetoterapeut, bioinginer medical; specialist</t>
  </si>
  <si>
    <t>Dentist principal</t>
  </si>
  <si>
    <t xml:space="preserve">Dentist </t>
  </si>
  <si>
    <t>Dentist debutant</t>
  </si>
  <si>
    <t>Asistent medical, asistent medical specialist, tehnician superior de imagistică, radiologie, radioterapie şi radiodiagnostic, cosmetician medical specialist, asistent medical specializat, tehnician de laborator clinic, tehnician de farmacie, asistent de fiziokinetoterapie, asistent medical de urgenţe medico-chirurgicale, asistent medico-social, tehnician dentar specializat, asistent de profilaxie stomatologică, asistent igienist pentru cabinet stomatologic, asistent pentru stomatologie, asistent medical generalist, tehnician de radiologie şi imagistică, tehnician de audiologie şi protezare auditivă, tehnician de protezare oculară, asistent medical de geriatrie, gerontologie şi asistenţă socială pentru vârstnici, asistent medical de igienă şi sănătate publică, fiziokinetoterapeut, cosmetician medical, asistent medical nutriţionist şi dietetician, tehnician dentar specialist, asistent dentar; debutant</t>
  </si>
  <si>
    <t>Asistent medical principal *2)</t>
  </si>
  <si>
    <t>PL</t>
  </si>
  <si>
    <t>Asistent medical debutant *2)</t>
  </si>
  <si>
    <t>Asistent medical *2)</t>
  </si>
  <si>
    <t>Tehnician dentar principal *3)</t>
  </si>
  <si>
    <t>Tehnician dentar  *3)</t>
  </si>
  <si>
    <t>Tehnician dentar debutant *3)</t>
  </si>
  <si>
    <t>Soră medicală principală *4)</t>
  </si>
  <si>
    <t>Soră medicală  *4)</t>
  </si>
  <si>
    <t>Soră medicală debutant *4)</t>
  </si>
  <si>
    <t>Autopsier principal</t>
  </si>
  <si>
    <t>Autopsier</t>
  </si>
  <si>
    <t>Autopsier debutant</t>
  </si>
  <si>
    <t>Statistician medical, registrator medical; principal</t>
  </si>
  <si>
    <t>Statistician medical, registrator medical</t>
  </si>
  <si>
    <t>Statistician medical, registrator medical; debutant</t>
  </si>
  <si>
    <t>Logoped, sociolog, profesor CFM, kinetoterapeut, asistent social; principal</t>
  </si>
  <si>
    <t>Logoped, sociolog, profesor CFM, kinetoterapeut, asistent social</t>
  </si>
  <si>
    <t>Logoped, sociolog, profesor CFM, kinetoterapeut, asistent social; debutant</t>
  </si>
  <si>
    <t>Profesor CFM, biolog, chimist, asistent social; principal *5)</t>
  </si>
  <si>
    <t>Profesor CFM, biolog, chimist, asistent social *5)</t>
  </si>
  <si>
    <t>Profesor CFM, biolog, chimist, asistent social; debutant *5)</t>
  </si>
  <si>
    <t>Psiholog principal</t>
  </si>
  <si>
    <t>Psiholog specialist</t>
  </si>
  <si>
    <t>Psiholog practicant</t>
  </si>
  <si>
    <t>Psiholog stagiar</t>
  </si>
  <si>
    <t>Infirmieră, agent DDD</t>
  </si>
  <si>
    <t>M;G</t>
  </si>
  <si>
    <t>Infirmieră, agent DDD; debutant</t>
  </si>
  <si>
    <t>Brancardier, băieş, nămolar, spălătoreasă, îngrijitoare</t>
  </si>
  <si>
    <t xml:space="preserve">    NOTĂ:</t>
  </si>
  <si>
    <t>3. Unităţi de asistenţă socială/servicii sociale cu sau fără cazare</t>
  </si>
  <si>
    <t>Director</t>
  </si>
  <si>
    <t>Contabil-șef</t>
  </si>
  <si>
    <t>Şef centru</t>
  </si>
  <si>
    <t>Coordonator personal de specialitate</t>
  </si>
  <si>
    <t>S;SSD; PL</t>
  </si>
  <si>
    <t>Logoped, profesor CFM,  interpret în limbajul mimico-gestual și al limbajului specific persoanelor cu surdocecitate, kinetoterapeut, psihopedagog,  terapeut ocupational; principal</t>
  </si>
  <si>
    <t xml:space="preserve">Logoped, profesor CFM,  interpret în limbajul mimico gestual și al limbajului specific persoanelor cu surdocecitate, kinetoterapeut, psihopedagog,  terapeut ocupational </t>
  </si>
  <si>
    <t>Logoped, profesor CFM,  interpret în limbajul mimico gestual și al limbajului specific persoanelor cu surdocecitate, kinetoterapeut, psihopedagog,  terapeut ocupational; debutant</t>
  </si>
  <si>
    <t>Fiziokinetoterapeut principal</t>
  </si>
  <si>
    <t>Fiziokinetoterapeut specialist</t>
  </si>
  <si>
    <t xml:space="preserve">Fiziokinetoterapeut </t>
  </si>
  <si>
    <t>Fiziokinetoterapeut debutant</t>
  </si>
  <si>
    <t>Educator  principal</t>
  </si>
  <si>
    <t xml:space="preserve">Educator </t>
  </si>
  <si>
    <t>Educator   debutant</t>
  </si>
  <si>
    <t>Asistent medical, tehnician de audiologie și protezare auditivă; principal</t>
  </si>
  <si>
    <t>Asistent medical, tehnician de audiologie și protezare auditivă</t>
  </si>
  <si>
    <t>Asistent medical, tehnician de audiologie și protezare auditivă; debutant</t>
  </si>
  <si>
    <t>Educator,  profesor CFM,  educator puericultor, asistent medical;  principal *1)</t>
  </si>
  <si>
    <t>Educator, profesor CFM,  educator puericultor, asistent medical *1)</t>
  </si>
  <si>
    <t>Educator,  profesor CFM,  educator puericultor, asistent medical; debutant *1)</t>
  </si>
  <si>
    <t>Educator,  educator puericultor, asistent medical;   principal 1*)</t>
  </si>
  <si>
    <t>Educator, educator puericultor, asistent medical 1*)</t>
  </si>
  <si>
    <t>Educator,  educator puericultor, asistent medical;   debutant 1*)</t>
  </si>
  <si>
    <t>Profesor CFM, interpret în limbaj mimico gestual și al limbajului specific persoanelor cu surdocecitate</t>
  </si>
  <si>
    <t xml:space="preserve">Instructor de educaţie,  instructor CFM; principal </t>
  </si>
  <si>
    <t>Instructor de educaţie, instructor CFM</t>
  </si>
  <si>
    <t>Instructor de educaţie,  instructor CFM; debutant</t>
  </si>
  <si>
    <t>Instructor de ergoterapie, art terapeut, animator socio-educativ, pedagog de recuperare; principal</t>
  </si>
  <si>
    <t xml:space="preserve"> PL</t>
  </si>
  <si>
    <t xml:space="preserve">Instructor de ergoterapie, art terapeut, animator socio-educativ, pedagog de recuperare </t>
  </si>
  <si>
    <t>Instructor de ergoterapie, art terapeut, animator socio-educativ, pedagog de recuperare; debutant</t>
  </si>
  <si>
    <t>Soră medicală, masor; principal</t>
  </si>
  <si>
    <t>Soră medicală, masor</t>
  </si>
  <si>
    <t>Soră medicală, masor; debutant</t>
  </si>
  <si>
    <t>M,G</t>
  </si>
  <si>
    <t>Părinte social, îngrijitor la domiciliu, asistent personal</t>
  </si>
  <si>
    <t>Tehnician protezist, tehnician audioprotezist</t>
  </si>
  <si>
    <t>M, PL</t>
  </si>
  <si>
    <t>Agent informare privind cariera</t>
  </si>
  <si>
    <t xml:space="preserve"> *1) Se aplică şi funcţiilor de asistent de fiziokinetoterapie, asistent medico-social, asistent medical generalist, tehnician de audiologie şi protezare auditivă, asistent medical de geriatrie, gerontologie şi asistenţă socială pentru vârstnici, asistent medical de igienă şi sănătate publică, fiziokinetoterapeut, nutriţionist şi dietetician, lucrător social, interpret în limbajul mimico-gestual şi al limbajului specific persoanelor cu surdocecitate, mediator social.</t>
  </si>
  <si>
    <t>Infirmieră</t>
  </si>
  <si>
    <t>G</t>
  </si>
  <si>
    <t>Infirmieră debutantă</t>
  </si>
  <si>
    <t>Supraveghetor de noapte</t>
  </si>
  <si>
    <t>Supraveghetor de noapte debutant</t>
  </si>
  <si>
    <t>Îngrijitoare, spălătoreasă</t>
  </si>
  <si>
    <t>Bucătar</t>
  </si>
  <si>
    <t>Notă</t>
  </si>
  <si>
    <t>Anexa nr. III - FAMILIA OCUPAȚIONALĂ DE FUNCȚII BUGETARE ”CULTURĂ”</t>
  </si>
  <si>
    <t>Nr.      crt.</t>
  </si>
  <si>
    <t>Manager (director general/director)</t>
  </si>
  <si>
    <t xml:space="preserve">S  </t>
  </si>
  <si>
    <t>Director general adjunct</t>
  </si>
  <si>
    <t>Director adjunct, contabil-şef, inginer-şef</t>
  </si>
  <si>
    <t>Şef secţie</t>
  </si>
  <si>
    <t>Şef birou, şef laborator, şef oficiu, șef atelier</t>
  </si>
  <si>
    <t>Șef atelier</t>
  </si>
  <si>
    <t>PL; M</t>
  </si>
  <si>
    <t xml:space="preserve">Supraveghetor sală, controlor bilete, garderobier, plasator sală, </t>
  </si>
  <si>
    <t>Supraveghetor sală, controlor bilete, garderobier, plasator sală</t>
  </si>
  <si>
    <t xml:space="preserve">S   </t>
  </si>
  <si>
    <t>Supraveghetor sală</t>
  </si>
  <si>
    <t>Mânuitor carte, garderobier</t>
  </si>
  <si>
    <t>Director adjunct, contabil şef, inginer şef</t>
  </si>
  <si>
    <t>Biolog, fizician, chimist, sociolog, psiholog</t>
  </si>
  <si>
    <t>Supraveghetor muzeu, controlor bilete</t>
  </si>
  <si>
    <t>Garderobier</t>
  </si>
  <si>
    <t>Manager (Redactor - şef, Director )</t>
  </si>
  <si>
    <t>Redactor-şef adjunct</t>
  </si>
  <si>
    <t>Manager (director)</t>
  </si>
  <si>
    <t>Director adjunct, contabil-şef</t>
  </si>
  <si>
    <t>Anexa nr. IV - FAMILIA OCUPAȚIONALĂ DE FUNCȚII BUGETARE ”DIPLOMAȚIE”</t>
  </si>
  <si>
    <t>MINISTERUL AFACERILOR EXTERNE</t>
  </si>
  <si>
    <t>Nivel studiilor</t>
  </si>
  <si>
    <t xml:space="preserve">Secretar general cu rang de ambasador                                                                   </t>
  </si>
  <si>
    <t xml:space="preserve">Secretar general adjunct cu rang de ministru plenipotenţiar   </t>
  </si>
  <si>
    <t>Director general cu rang de ministru consilier</t>
  </si>
  <si>
    <t>Director general adjunct, director de cabinet cu rang de consilier diplomatic</t>
  </si>
  <si>
    <t xml:space="preserve">Director cu rang de secretar I </t>
  </si>
  <si>
    <t>Director adjunct cu rang de secretar II</t>
  </si>
  <si>
    <t xml:space="preserve">Şef serviciu cu rang de secretar III    </t>
  </si>
  <si>
    <t>Nota :</t>
  </si>
  <si>
    <t>Ambasador</t>
  </si>
  <si>
    <t>Ministru plenipotenţiar</t>
  </si>
  <si>
    <t>Ministru consilier</t>
  </si>
  <si>
    <t>Consilier diplomatic, consul general</t>
  </si>
  <si>
    <t>Secretar I, consul</t>
  </si>
  <si>
    <t>Secretar II, viceconsul</t>
  </si>
  <si>
    <t>Secretar III</t>
  </si>
  <si>
    <t>Ataşat, agent consular</t>
  </si>
  <si>
    <t>Consilier relaţii, interpret relaţii I, consilier cabinet I</t>
  </si>
  <si>
    <t>Consilier relaţii, interpret relaţii II, consilier cabinet II</t>
  </si>
  <si>
    <t>Consilier relaţii, interpret relaţii III, consilier cabinet III</t>
  </si>
  <si>
    <t>Referent relaţii, referent comunicaţii, referent protecţie,curier diplomatic I, referent cabinet</t>
  </si>
  <si>
    <t>Referent relaţii, referent comunicaţii, referent protecţie, curier diplomatic I</t>
  </si>
  <si>
    <t>Referent relaţii, referent comunicaţii, referent protecţie, curier diplomatic I, referent cabinet</t>
  </si>
  <si>
    <t>Referent relaţii, referent comunicaţii, referent protecţie, curier diplomatic II</t>
  </si>
  <si>
    <t>10</t>
  </si>
  <si>
    <t>11</t>
  </si>
  <si>
    <t>12</t>
  </si>
  <si>
    <t>Cancelarist relaţii I</t>
  </si>
  <si>
    <t>13</t>
  </si>
  <si>
    <t>14</t>
  </si>
  <si>
    <t>15</t>
  </si>
  <si>
    <t>Cancelarist relaţii II</t>
  </si>
  <si>
    <t>16</t>
  </si>
  <si>
    <t>17</t>
  </si>
  <si>
    <t>Cancelarist relaţii III</t>
  </si>
  <si>
    <t>18</t>
  </si>
  <si>
    <t>19</t>
  </si>
  <si>
    <t>Curier relaţii I</t>
  </si>
  <si>
    <t>20</t>
  </si>
  <si>
    <t>Curier relaţii II</t>
  </si>
  <si>
    <t>Anexa nr. V - FAMILIA OCUPAȚIONALĂ DE FUNCȚII BUGETARE ”JUSTIȚIE” ȘI CURTEA CONSTITUȚIONALĂ</t>
  </si>
  <si>
    <t>Vechimea în funcţie</t>
  </si>
  <si>
    <t>Judecator cu grad de ICCJ</t>
  </si>
  <si>
    <t>Peste 20 ani</t>
  </si>
  <si>
    <t xml:space="preserve">Procuror cu grad profesional corespunzător PICCJ, procurordin cadrul Direcţiei Naţionale Anticorupţie şi Direcţiei de Investigare a Infracţiunilor de Criminalitate Organizată şi Terorism </t>
  </si>
  <si>
    <t>6-10 ani</t>
  </si>
  <si>
    <t>Baza 0-3 ani</t>
  </si>
  <si>
    <t>Judecător stagiar, procuror stagiar</t>
  </si>
  <si>
    <t>Auditor de justiţie</t>
  </si>
  <si>
    <t>anul II</t>
  </si>
  <si>
    <t>anul I</t>
  </si>
  <si>
    <t xml:space="preserve">   </t>
  </si>
  <si>
    <t xml:space="preserve"> 1-5 ani</t>
  </si>
  <si>
    <t xml:space="preserve"> 0-1 ani</t>
  </si>
  <si>
    <t>Baza 1-5 ani</t>
  </si>
  <si>
    <t>Tehnician criminalist din cadrul parchetelor</t>
  </si>
  <si>
    <t>Tehnician criminalist debutant</t>
  </si>
  <si>
    <t>0-1 ani</t>
  </si>
  <si>
    <t>Asistentul judecatorului</t>
  </si>
  <si>
    <t>Baza 0-5 ani</t>
  </si>
  <si>
    <t>Profesor gradul I</t>
  </si>
  <si>
    <t>Profesor gradul II</t>
  </si>
  <si>
    <t>Expert gradul I</t>
  </si>
  <si>
    <t>Secretar gradul I</t>
  </si>
  <si>
    <t xml:space="preserve">   Notă:</t>
  </si>
  <si>
    <t>1. În funcţiile de profesor gradul I şi gradul II pot fi numite numai cadre didactice care au titlul de profesor universitar şi, respectiv, de conferenţiar universitar.</t>
  </si>
  <si>
    <t>Şef laborator interjudeţean expertize criminalistice, şef sector</t>
  </si>
  <si>
    <t>Expert criminalist gradul I</t>
  </si>
  <si>
    <t xml:space="preserve">Expert criminalist gradul II </t>
  </si>
  <si>
    <t xml:space="preserve">Expert criminalist gradul III </t>
  </si>
  <si>
    <t xml:space="preserve">Expert criminalist gradul IV </t>
  </si>
  <si>
    <t>Asistent criminalist</t>
  </si>
  <si>
    <t>Baza 0-1 ani</t>
  </si>
  <si>
    <t xml:space="preserve">Tehnician criminalist </t>
  </si>
  <si>
    <t xml:space="preserve">Secretar – dactilograf laborator expertize criminalistice </t>
  </si>
  <si>
    <t>Secretar – dactilograf laborator expertize criminalistice debutant</t>
  </si>
  <si>
    <t xml:space="preserve">  Notă:</t>
  </si>
  <si>
    <t>Director general  ONRC</t>
  </si>
  <si>
    <t>Director ONRC/ORCT</t>
  </si>
  <si>
    <t>Director adjunct ORCT</t>
  </si>
  <si>
    <t>Șef serviciu ONRC</t>
  </si>
  <si>
    <t>Vechime în Specialitate</t>
  </si>
  <si>
    <t>IA</t>
  </si>
  <si>
    <t>I</t>
  </si>
  <si>
    <t>II</t>
  </si>
  <si>
    <t>Debutant</t>
  </si>
  <si>
    <t>Referent asistent</t>
  </si>
  <si>
    <t>Director general al Direcției Naționale de Probațiune ( Vechime în probațiune de cel puțin 8 ani  și să fie consilier sau inspector de probațiune gradul principal I sau superior)</t>
  </si>
  <si>
    <t>-</t>
  </si>
  <si>
    <t>Director general adjunct al Direcției Naționale de Probațiune ( Vechime în probațiune de cel puțin 8 ani  și să fie consilier sau inspector de probațiune gradul principal I sau superior)</t>
  </si>
  <si>
    <t>Director de departament în cadrul Direcției Naționale de Probațiune (să își desfășoare activitatea în structura centrală a Direcției și să aibă o vechime efectivă în Direcție de cel puțin doi ani)</t>
  </si>
  <si>
    <t>Șef Serviciu în cadrul Direcției Naționale de Probațiune( să își desfășoare activitatea în structura centrală a Direcției și să aiba o vechime efectivă în direcție de cel putin doi ani)</t>
  </si>
  <si>
    <t>peste 20 ani</t>
  </si>
  <si>
    <t>Șef serviciu de probațiune (local) (vechime în probațiune de cel puțin 4 ani și să fie consilier de probațiune principal gradele II, I sau consilier de probațiune superior)</t>
  </si>
  <si>
    <t>baza 0-5 ani</t>
  </si>
  <si>
    <t>Minim</t>
  </si>
  <si>
    <t>Maxim</t>
  </si>
  <si>
    <t>Funcţii corespunzătoare gradului de subinspector de poliţie/poliție penitenciară debutant</t>
  </si>
  <si>
    <t>Funcţii corespunzătoare gradului de agent - agent șef principal de poliţie/penitenciare (șef formațiune)</t>
  </si>
  <si>
    <t>Funcţii corespunzătoare gradului de agent - agent șef principal de poliţie/penitenciare</t>
  </si>
  <si>
    <t>Funcţii corespunzătoare gradului de agent de poliţie/penitenciare debutant</t>
  </si>
  <si>
    <t>Funcţii corespunzătoare gradului de maistru militar principal</t>
  </si>
  <si>
    <t>Funcţii corespunzătoare gradului de maistru militar clasa I</t>
  </si>
  <si>
    <t>Funcţii corespunzătoare gradului de plutonier adjutant</t>
  </si>
  <si>
    <t>Funcţii corespunzătoare gradului de maistru militar clasa a II-a</t>
  </si>
  <si>
    <t>Funcţii corespunzătoare gradului de plutonier major</t>
  </si>
  <si>
    <t>Funcţii corespunzătoare gradului de maistru militar clasa a III-a</t>
  </si>
  <si>
    <t>Funcţii corespunzătoare gradului de plutonier</t>
  </si>
  <si>
    <t>Funcţii corespunzătoare gradului de maistru militar clasa a IV-a</t>
  </si>
  <si>
    <t>Funcţii corespunzătoare gradului de sergent-major</t>
  </si>
  <si>
    <t>Funcţii corespunzătoare gradului de maistru militar clasa a V-a</t>
  </si>
  <si>
    <t>Funcţii corespunzătoare gradului de sergent</t>
  </si>
  <si>
    <t>Funcţii corespunzătoare gradului de caporal clasa I</t>
  </si>
  <si>
    <t>Funcţii corespunzătoare gradului de caporal clasa a II-a</t>
  </si>
  <si>
    <t>Funcţii corespunzătoare gradului de caporal clasa a III-a</t>
  </si>
  <si>
    <t>Funcţii corespunzătoare gradului de fruntaș</t>
  </si>
  <si>
    <t>Funcţii corespunzătoare gradului de soldat</t>
  </si>
  <si>
    <t>Nota:</t>
  </si>
  <si>
    <t>ANEXA VII</t>
  </si>
  <si>
    <t>Reglementări specifice personalului din autorităţile şi instituţiile publice finanţate integral din venituri proprii, aflate în subordinea, sub autoritatea, în coordonarea Guvernului, ministerelor şi a celorlalte organe de specialitate ale administraţiei publice centrale şi locale, din cele aflate în coordonarea prim-ministrului, precum şi din cele aflate sub controlul Parlamentului</t>
  </si>
  <si>
    <t>minim</t>
  </si>
  <si>
    <t>maxim</t>
  </si>
  <si>
    <t>Studii superioare</t>
  </si>
  <si>
    <t>Studii superioare de scurta durată</t>
  </si>
  <si>
    <t>Studii postliceale</t>
  </si>
  <si>
    <t>Studii medii</t>
  </si>
  <si>
    <t>Studii generale</t>
  </si>
  <si>
    <t>Anexa nr. VIII  - FAMILIA OCUPAȚIONALĂ DE FUNCȚII BUGETARE ”ADMINISTRAȚIE”</t>
  </si>
  <si>
    <t>Capitolul I lit. A - Salarizarea funcționarilor publici</t>
  </si>
  <si>
    <t>Secretar general</t>
  </si>
  <si>
    <t>Secretar general adjunct/comisar general</t>
  </si>
  <si>
    <t>Șef departament</t>
  </si>
  <si>
    <t>Inspector guvernamental</t>
  </si>
  <si>
    <t xml:space="preserve">Consilier parlamentar </t>
  </si>
  <si>
    <t xml:space="preserve">Expert parlamentar </t>
  </si>
  <si>
    <t xml:space="preserve">Consultant parlamentar </t>
  </si>
  <si>
    <t xml:space="preserve">Şef cabinet </t>
  </si>
  <si>
    <r>
      <rPr>
        <sz val="10"/>
        <rFont val="Times New Roman"/>
        <family val="1"/>
      </rPr>
      <t xml:space="preserve">Arhitect-şef </t>
    </r>
    <r>
      <rPr>
        <vertAlign val="superscript"/>
        <sz val="10"/>
        <rFont val="Times New Roman"/>
        <family val="1"/>
      </rPr>
      <t>2)</t>
    </r>
  </si>
  <si>
    <t>Director executiv (conducător al unei instituții publice de interes local cu personalitate juridică)</t>
  </si>
  <si>
    <t>Capitolul II lit. A - Salarizarea personalului contractual din administrația publică centrală de specialitate, servicii deconcentrate ale ministerelor și ale altor organe centrale de specialitate, prefecturi, consilii județene, municipii, administrația publică locală - consilii, primării şi servicii publice din subordinea acestora</t>
  </si>
  <si>
    <t xml:space="preserve">  a) Funcţii de conducere</t>
  </si>
  <si>
    <t xml:space="preserve">Secretar general                                                                            </t>
  </si>
  <si>
    <t xml:space="preserve">Secretar general adjunct                                                        </t>
  </si>
  <si>
    <t>Şef departament</t>
  </si>
  <si>
    <t>Director general, inspector de stat șef, inspector general</t>
  </si>
  <si>
    <t>Director general adjunct,  inspector de stat șef adjunct, inspector general adjunct</t>
  </si>
  <si>
    <t>Director, inspector șef, șef sector, șef compartiment</t>
  </si>
  <si>
    <t>Director adjunct, inspector șef adjunct, contabil șef, inginer șef</t>
  </si>
  <si>
    <t>Şef serviciu, șef secție, președinte federație</t>
  </si>
  <si>
    <t>Sef punct de lucru</t>
  </si>
  <si>
    <t xml:space="preserve">  b) Funcţii de execuţie</t>
  </si>
  <si>
    <t xml:space="preserve">debutant  </t>
  </si>
  <si>
    <t xml:space="preserve">gradul I </t>
  </si>
  <si>
    <t xml:space="preserve">debutant </t>
  </si>
  <si>
    <t>Coeficienți pentru personalul care îndeplineşte funcţii specifice comerţului exterior şi cooperării economice</t>
  </si>
  <si>
    <t>Director general cu rang diplomatic</t>
  </si>
  <si>
    <t>Director general adjunct, director de cabinet cu rang diplomatic</t>
  </si>
  <si>
    <t>Director cu rang diplomatic</t>
  </si>
  <si>
    <t>Director adjunct cu rang diplomatic</t>
  </si>
  <si>
    <t>Şef serviciu cu rang diplomatic</t>
  </si>
  <si>
    <t>Consilier economic</t>
  </si>
  <si>
    <t>Ataşat economic</t>
  </si>
  <si>
    <t>Funcţii specifice Arhivelor Naţionale</t>
  </si>
  <si>
    <t>Director institutie subordonata</t>
  </si>
  <si>
    <t>Director adjunct institutie subordonata</t>
  </si>
  <si>
    <t>Director directie</t>
  </si>
  <si>
    <t>Consilier al directorului general</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</si>
  <si>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</si>
  <si>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</si>
  <si>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</si>
  <si>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</si>
  <si>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</si>
  <si>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</si>
  <si>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</si>
  <si>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</si>
  <si>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</si>
  <si>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</si>
  <si>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</si>
  <si>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</si>
  <si>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</si>
  <si>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</si>
  <si>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</si>
  <si>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</si>
  <si>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</si>
  <si>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</si>
  <si>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</si>
  <si>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</si>
  <si>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</si>
  <si>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</si>
  <si>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</si>
  <si>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</si>
  <si>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</si>
  <si>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</si>
  <si>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Arhivar</t>
  </si>
  <si>
    <t>47</t>
  </si>
  <si>
    <t>Arhivar debutant</t>
  </si>
  <si>
    <t>Director de cabinet</t>
  </si>
  <si>
    <t>Consilier</t>
  </si>
  <si>
    <t>Expert</t>
  </si>
  <si>
    <t xml:space="preserve">Consultant </t>
  </si>
  <si>
    <t>Şef cabinet</t>
  </si>
  <si>
    <t>Şef cabinet, stenodactilograf, referent</t>
  </si>
  <si>
    <t>Secretar cabinet, secretar dactilograf, curier personal (şofer)</t>
  </si>
  <si>
    <t>Consultant</t>
  </si>
  <si>
    <t>Șef Cabinet, referent</t>
  </si>
  <si>
    <t>S, SSD, PL, M</t>
  </si>
  <si>
    <t xml:space="preserve">Curier personal ( șofer ) </t>
  </si>
  <si>
    <t>M, G</t>
  </si>
  <si>
    <t>Manager superior securitate cibernetica</t>
  </si>
  <si>
    <t>Manager securitate cibernetica</t>
  </si>
  <si>
    <t>Coordonator superior securitate cibernetica</t>
  </si>
  <si>
    <t>Coordonator securitate cibernetica</t>
  </si>
  <si>
    <t xml:space="preserve">Principal </t>
  </si>
  <si>
    <t>Asistent</t>
  </si>
  <si>
    <t xml:space="preserve">Treapta I    </t>
  </si>
  <si>
    <t>Treapta II</t>
  </si>
  <si>
    <t>Director adjunct</t>
  </si>
  <si>
    <t>Şef compartiment</t>
  </si>
  <si>
    <t>Director, Şef sector audit</t>
  </si>
  <si>
    <t>Referent de securitate a informaţiilor</t>
  </si>
  <si>
    <t>Funcţii de execuţie pe grade şi trepte profesionale</t>
  </si>
  <si>
    <t xml:space="preserve">Medic veterinar gradul I / Medic primar veterinar                                                                         </t>
  </si>
  <si>
    <t xml:space="preserve">Şoferi I - ambulanţe veterinare, autolaboratoare, maşini de dezinfecţie, maşini de intervenţie şi alte maşini, conducatori salupa, motorist, marinar </t>
  </si>
  <si>
    <t xml:space="preserve">Şoferi II - ambulanţe veterinare, autolaboratoare, maşini de dezinfecţie, maşini de intervenţie şi alte maşini, conducatori salupa, motorist, marinar </t>
  </si>
  <si>
    <t>activitate în specialitatea funcţiei.</t>
  </si>
  <si>
    <t xml:space="preserve">    a) Sporuri:</t>
  </si>
  <si>
    <t xml:space="preserve">    b) Alte drepturi:</t>
  </si>
  <si>
    <t xml:space="preserve">    (2) Cadrele didactice prevăzute la alin. (1), cu excepţia rezidenţilor, desfăşoară activitate integrată prin cumul de funcţii în baza unui contract individual de muncă cu 1/2 normă, în limita posturilor normate şi vacante.</t>
  </si>
  <si>
    <t xml:space="preserve">    (3) Cadrele didactice prevăzute la alin. (2), care au fost integrate o perioadă mai mare de 5 ani în unităţi sanitar-veterinare, la încetarea raporturilor de muncă cu unităţile de învăţământ, îşi pot continua activitatea, cu normă întreagă, în unităţile sanitar-veterinare în care au fost integrate, în baza unui contract individual de muncă pe perioadă nedeterminată.</t>
  </si>
  <si>
    <t xml:space="preserve"> *) Instituţia prefectului, serviciile publice deconcentrate ale ministerelor şi ale celorlalte organe ale administraţiei publice centrale din unităţile administrativ-teritoriale, instituţiile cu atribuţii în domeniul administrării, gestionării, expertizării şi restaurării monumentelor istorice din subordinea Ministerului Culturii, structurile teritoriale ale Academiei Române.</t>
  </si>
  <si>
    <t>Notă;</t>
  </si>
  <si>
    <t>IV. Funcţiile din administratia publica locală</t>
  </si>
  <si>
    <t>Secretar</t>
  </si>
  <si>
    <t>Șef formație paza/pompieri</t>
  </si>
  <si>
    <t>Îngrijitor</t>
  </si>
  <si>
    <t>grad II</t>
  </si>
  <si>
    <t>Şef serviciu voluntar pentru situaţii de urgenţă</t>
  </si>
  <si>
    <t>Şef compartiment pentru prevenire</t>
  </si>
  <si>
    <t>Specialist pentru prevenire</t>
  </si>
  <si>
    <t xml:space="preserve">Servant pompier </t>
  </si>
  <si>
    <t xml:space="preserve">Şef grupă intervenţie      </t>
  </si>
  <si>
    <t xml:space="preserve">Şef echipă specializată  </t>
  </si>
  <si>
    <t xml:space="preserve">Mecanic utilaj    </t>
  </si>
  <si>
    <t>Conducător autospecială</t>
  </si>
  <si>
    <t>D. Localități sub 10.000 locuitori</t>
  </si>
  <si>
    <t>Anexa nr.VIII  - FAMILIA OCUPAȚIONALĂ DE FUNCȚII BUGETARE ”ADMINISTRAȚIE”</t>
  </si>
  <si>
    <t>Capitolul II lit. B - Alte unități bugetare de subordonare centrală și locală, precum și din compartimentele de contabilitate, financiar, aprovizionare, investiții</t>
  </si>
  <si>
    <t>Nivelul potrivit studiilor</t>
  </si>
  <si>
    <t>Președinte club</t>
  </si>
  <si>
    <t>gradul III</t>
  </si>
  <si>
    <t xml:space="preserve">Capitolul II lit. C - Alte funcții comune din sectorul bugetar </t>
  </si>
  <si>
    <t>Nr. Crt.</t>
  </si>
  <si>
    <t xml:space="preserve"> Şef formaţie muncitori</t>
  </si>
  <si>
    <t>M; G</t>
  </si>
  <si>
    <t xml:space="preserve"> Secretar</t>
  </si>
  <si>
    <t xml:space="preserve"> Şef formaţie pază/ pompieri</t>
  </si>
  <si>
    <t>Bucătar calificat</t>
  </si>
  <si>
    <t>Bucătar, lenjereasă</t>
  </si>
  <si>
    <t>1.  În unităţile bugetare din subordinea ministerelor şi a celorlalte instituţii ale administraţiei publice, încadrarea şoferilor se face ţinându-se seama de importanţa activităţii şi de autovehiculul pe care îl deservesc.</t>
  </si>
  <si>
    <t>Capitolul II lit. D - UNITĂȚI SPORTIVE</t>
  </si>
  <si>
    <t>Nr.crt.</t>
  </si>
  <si>
    <t>Nivelul studiilor*)</t>
  </si>
  <si>
    <t>*) Nivelul studiilor şi condiţiile de ocupare a funcţiilor se stabilesc prin ordin al ministrului tineretului şi sportului.</t>
  </si>
  <si>
    <t>**) Se poate utiliza şi la cluburile sportive, cu aprobarea ministrului tineretului şi sportului.</t>
  </si>
  <si>
    <t>Capitolul II lit.E - UNITĂŢI DE NAVIGAŢIE</t>
  </si>
  <si>
    <t>Şef grup scafandri</t>
  </si>
  <si>
    <t>Comandant instructor</t>
  </si>
  <si>
    <t>Şef mecanic instructor</t>
  </si>
  <si>
    <t xml:space="preserve">Comandant </t>
  </si>
  <si>
    <t>Comandant sub 3000 TRB/GRT</t>
  </si>
  <si>
    <t>Şef mecanic</t>
  </si>
  <si>
    <t>Şef mecanic sub 3000 KW</t>
  </si>
  <si>
    <t>Ofiţer maritim punte</t>
  </si>
  <si>
    <t>Căpitan maritim-portuar</t>
  </si>
  <si>
    <t>Sef mecanic maritim-portuar</t>
  </si>
  <si>
    <t>SSD, M</t>
  </si>
  <si>
    <t>Şef mecanic fluvial</t>
  </si>
  <si>
    <t>Timonier fluvial</t>
  </si>
  <si>
    <t xml:space="preserve">Mecanic </t>
  </si>
  <si>
    <t>Marinar stagiar</t>
  </si>
  <si>
    <t>Mecanic stagiar</t>
  </si>
  <si>
    <t>Şef echipaj (nostrom) / Aj.of.mec/Șef timonier</t>
  </si>
  <si>
    <t>Conducător şalupă, timonier maritim</t>
  </si>
  <si>
    <t>Scafandru salvator</t>
  </si>
  <si>
    <t>Scafandru autonom</t>
  </si>
  <si>
    <t>Scafandru greu (cu alimentare de la suprafață)</t>
  </si>
  <si>
    <t>Scafandru debutant</t>
  </si>
  <si>
    <t xml:space="preserve"> II. Alte drepturi  </t>
  </si>
  <si>
    <t xml:space="preserve">Drepturile salariale specifice personalului A.R.S.V.O.M  </t>
  </si>
  <si>
    <t>Capitolul II lit. F - AVIAŢIA CIVILA</t>
  </si>
  <si>
    <t>AEROCLUBUL ROMÂNIEI ŞI SCOALA SUPERIOARĂ DE AVIAŢIE CIVILĂ</t>
  </si>
  <si>
    <t xml:space="preserve">      </t>
  </si>
  <si>
    <t>Comandant aeroclub teritorial; Şef serviciu aerodrom</t>
  </si>
  <si>
    <t>Şef zbor aeroclub teritorial; Şef pregătire la sol</t>
  </si>
  <si>
    <t>Şef secție întreținere și reparații de bază; Şef serviciu întreţinere aeronave</t>
  </si>
  <si>
    <t>Şef sector tehnic</t>
  </si>
  <si>
    <t>Şef birou  proiecte  şi componente aeronautice; Şef birou tehnic tehnologic;</t>
  </si>
  <si>
    <t>Director zbor; Director</t>
  </si>
  <si>
    <t>Director tehnic; Director</t>
  </si>
  <si>
    <t>Şef serviciu informare zboruri-navigaţie; Şef serviciu dispecerat zbor</t>
  </si>
  <si>
    <t xml:space="preserve">Şef  birou managementul  calităţii </t>
  </si>
  <si>
    <t>Şef birou securitate aeronautică;Şef birou siguranţă aeronautică</t>
  </si>
  <si>
    <t>Pilot instructor</t>
  </si>
  <si>
    <t xml:space="preserve">    clasa  I </t>
  </si>
  <si>
    <t xml:space="preserve">    clasa a II-a</t>
  </si>
  <si>
    <t xml:space="preserve">    clasa a III-a</t>
  </si>
  <si>
    <t>Pilot aeronavă</t>
  </si>
  <si>
    <t xml:space="preserve">    clasa a I-a</t>
  </si>
  <si>
    <t>Instructor paraşutism</t>
  </si>
  <si>
    <t xml:space="preserve">    clasa  I</t>
  </si>
  <si>
    <t>Mecanic navigant instructor</t>
  </si>
  <si>
    <t xml:space="preserve">Mecanic navigant </t>
  </si>
  <si>
    <t>Inginer recepţie şi control</t>
  </si>
  <si>
    <t>Inspector pilotaj</t>
  </si>
  <si>
    <t xml:space="preserve">    clasa I</t>
  </si>
  <si>
    <t xml:space="preserve">    clasa  a II-a</t>
  </si>
  <si>
    <t xml:space="preserve">     *) Nivelul studiilor şi condiţiile de ocupare a funcţiilor se stabilesc prin ordin al ministrului transporturilor</t>
  </si>
  <si>
    <t xml:space="preserve">Inginer de aviaţie </t>
  </si>
  <si>
    <t>S + Licenţă</t>
  </si>
  <si>
    <t xml:space="preserve">       clasa I</t>
  </si>
  <si>
    <t xml:space="preserve">       clasa a  II-a</t>
  </si>
  <si>
    <t xml:space="preserve">       clasa a  III-a</t>
  </si>
  <si>
    <t xml:space="preserve">       clasa a  IV-a</t>
  </si>
  <si>
    <t xml:space="preserve">Tehnician aviaţie </t>
  </si>
  <si>
    <t xml:space="preserve">M + Licenţă </t>
  </si>
  <si>
    <t>Mecanic de aviație</t>
  </si>
  <si>
    <t>M + Licență sau Şcoală profesionala + Licenţă</t>
  </si>
  <si>
    <t>Mecanic pentru întreţinerea aparatelor de lansare la zbor (turn de paraşutism, automosor)</t>
  </si>
  <si>
    <t>Şcoală profesionala + Licenţă</t>
  </si>
  <si>
    <t xml:space="preserve">Maistru de aviaţie </t>
  </si>
  <si>
    <t>Şcoală  maiştri + Licenţă</t>
  </si>
  <si>
    <t>Inspector aeronautic</t>
  </si>
  <si>
    <t xml:space="preserve">S+ Licenţă sau autorizaţie sau certificat </t>
  </si>
  <si>
    <t xml:space="preserve">       clasa a II-a</t>
  </si>
  <si>
    <t>Expert instruire sol</t>
  </si>
  <si>
    <t>clasa I</t>
  </si>
  <si>
    <t>clasa II-a</t>
  </si>
  <si>
    <t>clasa III-a</t>
  </si>
  <si>
    <t>Dispecer operaţiuni zbor</t>
  </si>
  <si>
    <t>M + Curs  de calificare + Licenţă</t>
  </si>
  <si>
    <t xml:space="preserve">      treapta I</t>
  </si>
  <si>
    <t xml:space="preserve">      treapta II</t>
  </si>
  <si>
    <t xml:space="preserve">      treapta III</t>
  </si>
  <si>
    <t xml:space="preserve">      debutant</t>
  </si>
  <si>
    <t>Dispecer operaţiuni sol</t>
  </si>
  <si>
    <t>Indemnizaţii de zbor pentru personalul navigant şi tehnic navigant profesionist, precum şi indemnizaţia de exploatare pentru personalul tehnic aeronautic, inclusiv personalul care ocupă funcții de conducere și specialitate</t>
  </si>
  <si>
    <t>Activitatea pentru care se acordă</t>
  </si>
  <si>
    <t>Indemnizaţia - limită maximă</t>
  </si>
  <si>
    <t>Misiuni prevăzute în Codul Aerian</t>
  </si>
  <si>
    <t xml:space="preserve">73 lei/oră/zbor </t>
  </si>
  <si>
    <t xml:space="preserve">100 lei/oră/zbor </t>
  </si>
  <si>
    <t xml:space="preserve">57 lei/start sau tur de pistă </t>
  </si>
  <si>
    <t xml:space="preserve">75 lei/start sau tur de pistă </t>
  </si>
  <si>
    <t>Salturi cu paraşuta</t>
  </si>
  <si>
    <t xml:space="preserve">141 lei/salt </t>
  </si>
  <si>
    <t xml:space="preserve">175lei/salt </t>
  </si>
  <si>
    <t>Lansarea la zbor a aeronavelor şi aterizări</t>
  </si>
  <si>
    <t xml:space="preserve">9,5 lei/lansare sau aterizare </t>
  </si>
  <si>
    <t xml:space="preserve">15 lei/lansare sau aterizare </t>
  </si>
  <si>
    <t>Lucrări de întreţinere de bază</t>
  </si>
  <si>
    <t>30 lei/oră</t>
  </si>
  <si>
    <t>50 lei/oră</t>
  </si>
  <si>
    <t>Pliaj paraşute</t>
  </si>
  <si>
    <t>9,5 lei/pliaj</t>
  </si>
  <si>
    <t>15 lei/pliaj</t>
  </si>
  <si>
    <t>Lansare paraşute din turn de paraşutism</t>
  </si>
  <si>
    <t>7 lei/lansare</t>
  </si>
  <si>
    <t>10 lei/lansare</t>
  </si>
  <si>
    <t>Evaluare pentru emitere/reinnoire certificat de navigabilitate  aeronave</t>
  </si>
  <si>
    <t>200 lei/certificat</t>
  </si>
  <si>
    <t>250 lei/certificat</t>
  </si>
  <si>
    <t>Oră zbor simulator</t>
  </si>
  <si>
    <t>40 lei/oră</t>
  </si>
  <si>
    <t>55 lei/oră</t>
  </si>
  <si>
    <t>Instruire sol teoretică şi practică</t>
  </si>
  <si>
    <t>20 lei/ora instruire</t>
  </si>
  <si>
    <t>35 lei/ora instruire</t>
  </si>
  <si>
    <t>Examinare în zbor</t>
  </si>
  <si>
    <t>170 lei/ora</t>
  </si>
  <si>
    <t>200 lei/ora</t>
  </si>
  <si>
    <t>1. Indemnizaţia de zbor la bază pentru zboruri de acrobaţie şi înaltă acrobaţie aeriană va fi echivalată, astfel:</t>
  </si>
  <si>
    <t xml:space="preserve">    - o oră zbor acrobaţie                 = 2 ore zbor normal</t>
  </si>
  <si>
    <t xml:space="preserve">    - o oră zbor înaltă acrobaţie       = 4 ore zbor normal</t>
  </si>
  <si>
    <t xml:space="preserve">    - o oră zbor formatie                  = 4 ore zbor normal</t>
  </si>
  <si>
    <t xml:space="preserve">    - o oră zbor special                    = 4 ore zbor normal</t>
  </si>
  <si>
    <t>2. Criteriile pentru acordarea indemnizaţiei de zbor şi de exploatare pe funcţii şi misiuni, în limitele maxime prevăzute, precum şi majorarea cu până la 60% a indemnizaţiei pentru zborurile ce se execută în condiţii deosebite se stabilesc prin decizia directorului general al Aeroclubului României. Valoarea indemnizaţiei de zbor şi de exploatare pe funcţii şi misiuni va fi stabilită prin criterii, astfel încât să nu depăşească alocaţia bugetară pe anul în curs.</t>
  </si>
  <si>
    <t>Capitolul II lit. G - AGRICULTURĂ</t>
  </si>
  <si>
    <t>Autoritatea Națională Fitosanitară;</t>
  </si>
  <si>
    <t>Laboratorul central pentru controlul calităţii seminţelor şi materialului săditor;</t>
  </si>
  <si>
    <t xml:space="preserve"> Laboratoarele pentru controlul calităţii şi igienei vinului</t>
  </si>
  <si>
    <t xml:space="preserve">*) Specialitatea funcţiei de inginer este cea care se regăseşte în activitatea de bază a unităţii ( industrie alimentară, </t>
  </si>
  <si>
    <t>agronomie, horticultură, zootehnie şi altele).</t>
  </si>
  <si>
    <t xml:space="preserve">Cu acelaşi nivel sunt salarizate şi funcţiile de biolog, chimist, dacă persoanele încadrate pe aceste funcţii desfăşoară </t>
  </si>
  <si>
    <t xml:space="preserve">**) Specialitatea funcţiei de tehnician este cea care se regăseşte în activitatea de bază a unităţii ( industrie alimentară, </t>
  </si>
  <si>
    <t xml:space="preserve">Cu acelaşi nivel sunt salarizate şi funcţiile de tehnician în biologie sau chimie, dacă persoanele încadrate </t>
  </si>
  <si>
    <t>pe aceste funcţii desfăşoară activitate în specialitatea funcţiei.</t>
  </si>
  <si>
    <t>1. Pentru lucrările agricole, horticole și zootehnice, prezidiul ASAS stabilește tarifele de lucru pentru munca organizată în acord, cu avizul Ministerului Muncii și Solidarității Sociale</t>
  </si>
  <si>
    <t>Capitolul II lit. H - PROTECŢIA MEDIULUI</t>
  </si>
  <si>
    <t>AGENŢII DE PROTECŢIE A MEDIULUI, ADMINISTRAŢIA REZERVAŢIEI</t>
  </si>
  <si>
    <t>BIOSFEREI  "DELTA DUNĂRII"</t>
  </si>
  <si>
    <t>**) Specialitatea funcţiei de inginer este cea care se regăseşte în activitatea de bază a unităţii. Cu acelaşi nivel pot fi salarizate, în activitatea de bază, şi funcţiile de biolog, chimist, fizician şi altele, dacă persoanele încadrate pe aceste funcţii desfăşoară activitate în specialitatea funcţiei.</t>
  </si>
  <si>
    <t>Functia de excutie</t>
  </si>
  <si>
    <t>expert</t>
  </si>
  <si>
    <t>asistent</t>
  </si>
  <si>
    <t>Anexa nr. IX  - FUNCȚII DE DEMNITATE PUBLICĂ</t>
  </si>
  <si>
    <t>A - FUNCŢII DE DEMNITATE PUBLICĂ ALESE</t>
  </si>
  <si>
    <t>Preşedinţia României</t>
  </si>
  <si>
    <t>Preşedintele României</t>
  </si>
  <si>
    <t>Parlamentul României</t>
  </si>
  <si>
    <t>Vicepreşedinţii Senatului şi ai Camerei Deputaţilor</t>
  </si>
  <si>
    <t xml:space="preserve">Liderii grupurilor parlamentare ale Senatului şi Camerei Deputaţilor </t>
  </si>
  <si>
    <t xml:space="preserve">Preşedinţii comisiilor permanente ale Senatului şi Camerei Deputaţilor </t>
  </si>
  <si>
    <t xml:space="preserve">Vicepreşedinţii comisiilor permanente ale Senatului şi Camerei Deputaţilor </t>
  </si>
  <si>
    <t>Secretarii comisiilor permanente ale Senatului şi Camerei Deputaţilor</t>
  </si>
  <si>
    <t>Senatori, deputaţi</t>
  </si>
  <si>
    <t xml:space="preserve"> B - FUNCŢII DE DEMNITATE PUBLICĂ NUMITE</t>
  </si>
  <si>
    <t>Guvernul României</t>
  </si>
  <si>
    <t xml:space="preserve">Prim-ministru </t>
  </si>
  <si>
    <t>Viceprim-ministru</t>
  </si>
  <si>
    <t>Ministru delegat</t>
  </si>
  <si>
    <t>Secretar de stat</t>
  </si>
  <si>
    <t>Subsecretar de stat</t>
  </si>
  <si>
    <t>Academia Română</t>
  </si>
  <si>
    <t>Preşedinte</t>
  </si>
  <si>
    <t>Vicepreşedinte</t>
  </si>
  <si>
    <t>Consiliul Legislativ</t>
  </si>
  <si>
    <t xml:space="preserve">Preşedinte consiliu </t>
  </si>
  <si>
    <t>Preşedinte de secţie</t>
  </si>
  <si>
    <t xml:space="preserve">Avocatul Poporului </t>
  </si>
  <si>
    <t xml:space="preserve">Avocatul poporului </t>
  </si>
  <si>
    <t>Adjunct al Avocatului poporului</t>
  </si>
  <si>
    <t xml:space="preserve"> Curtea de Conturi </t>
  </si>
  <si>
    <t>Preşedinte Autoritatea de audit</t>
  </si>
  <si>
    <t>Vicepreşedinte Autoritatea de audit</t>
  </si>
  <si>
    <t>Consilier conturi</t>
  </si>
  <si>
    <t>Secretariatul General al Guvernului</t>
  </si>
  <si>
    <t>Secretar general al Guvernului</t>
  </si>
  <si>
    <t>Secretar general adjunct al Guvernului</t>
  </si>
  <si>
    <t>Consilier de stat</t>
  </si>
  <si>
    <t>Seful Cancelariei Prim-ministrului</t>
  </si>
  <si>
    <t>Administraţia Prezidenţială</t>
  </si>
  <si>
    <t xml:space="preserve">Consilier prezidenţial </t>
  </si>
  <si>
    <t>Consiliul Concurenţei</t>
  </si>
  <si>
    <t xml:space="preserve">Consilier de concurenţă </t>
  </si>
  <si>
    <t>Consiliul Naţional al Audiovizualului</t>
  </si>
  <si>
    <t xml:space="preserve">Preşedinte </t>
  </si>
  <si>
    <t>Membri</t>
  </si>
  <si>
    <t>Consiliul Naţional pentru Studierea Arhivelor Securităţii</t>
  </si>
  <si>
    <t>Secretar al Consiliului</t>
  </si>
  <si>
    <t>Autoritatea Electorală Permanentă</t>
  </si>
  <si>
    <t>Agenţia Naţională de Integritate</t>
  </si>
  <si>
    <t>Oficiul Naţional de Prevenire şi Combatere a Spălării Banilor</t>
  </si>
  <si>
    <t>Vicepreședinte</t>
  </si>
  <si>
    <t>Oficiul Registrului Naţional al Informaţiilor Secrete de Stat</t>
  </si>
  <si>
    <t>Instituţia Prefectului</t>
  </si>
  <si>
    <t>Prefect</t>
  </si>
  <si>
    <t>Subprefect</t>
  </si>
  <si>
    <t xml:space="preserve"> C -  FUNCŢII DE DEMNITATE PUBLICĂ ALESE DIN CADRUL ORGANELOR AUTORITĂŢII PUBLICE LOCALE</t>
  </si>
  <si>
    <t>PRIMĂRII ŞI CONSILII</t>
  </si>
  <si>
    <t>Primar general al Capitalei</t>
  </si>
  <si>
    <t>Viceprimar al Capitalei</t>
  </si>
  <si>
    <t>Preşedinte al consiliului judeţean</t>
  </si>
  <si>
    <t xml:space="preserve">Vicepreşedinte al consiliului judeţean </t>
  </si>
  <si>
    <t>Primar municipiu resedinta de judet</t>
  </si>
  <si>
    <t>Primar al sectoarelor mun. Bucuresti</t>
  </si>
  <si>
    <t>Primar  oras/municipiu (peste 200.001 locuitori) alții decât cei de la pct.5</t>
  </si>
  <si>
    <t>Primar  localități cu 50.001 pana la 200.000 locuitori</t>
  </si>
  <si>
    <t>Primar localități cu 10.001 pana la 50.000 locuitori</t>
  </si>
  <si>
    <t>Primar localități pana la 10.000 locuitori</t>
  </si>
  <si>
    <t>Viceprimar municipiu resedinta de judet</t>
  </si>
  <si>
    <t>Viceprimar al sectoarelor mun. Bucuresti</t>
  </si>
  <si>
    <t>Viceprimar  oras/municipiu (peste 200.001 locuitori) alții decât cei de la pct. 11</t>
  </si>
  <si>
    <t>Viceprimar  localități cu 50.001 pana la 200.000 locuitori</t>
  </si>
  <si>
    <t>Viceprimar localități cu 10.001 pana la 50.000 locuitori</t>
  </si>
  <si>
    <t>Viceprimar localități pana la 10.000 locuitori</t>
  </si>
  <si>
    <t xml:space="preserve"> D - FUNCŢII ASIMILATE CU FUNCŢII DE DEMNITATE PUBLICĂ </t>
  </si>
  <si>
    <t>Instituţii publice din subordinea Guvernului *)</t>
  </si>
  <si>
    <t>Conducătorul instituţiei  (preşedinte, director general, şef oficiu, etc.)</t>
  </si>
  <si>
    <t xml:space="preserve">Adjunctul conducătorului instituţiei (vicepreşedinte, director general adjunct, etc.) </t>
  </si>
  <si>
    <t>*) Instituţiile publice şi denumirile funcţiilor de conducere utilizate se stabilesc prin hotărâre a Guvernului.</t>
  </si>
  <si>
    <t>Funcţii corespunzătoare gradului de plutonier adjutant sef</t>
  </si>
  <si>
    <t>Asistent personal profesionist</t>
  </si>
  <si>
    <t>*5) Se aplică şi funcţiilor de educator-puericultor, asistent social şi cosmetician ocupate de persoane care au absolvit cu diplomă învăţământul superior de scurtă durată, cu durata studiilor de 2 - 3 ani învăţământ de zi sau de 3 - 4 ani învăţământ seral sau fără frecvenţă.</t>
  </si>
  <si>
    <t>*4) Se aplică şi funcţiilor de oficiant medical, laborant cu liceul sanitar, moaşă, maseur, gipsar, autopsier, instructor CFM, instructor de educaţie, instructor de ergoterapie, asistent social, educator-puericultor.</t>
  </si>
  <si>
    <t>*3) Se aplică şi funcţiilor de tehnician sanitar din profilurile: utilaje medicale, optician, protezare ortopedică şi protezare auditivă.</t>
  </si>
  <si>
    <t>*1) Se poate utiliza numai în unităţi sanitare umane.</t>
  </si>
  <si>
    <t xml:space="preserve">1. Prin "vechime în funcţie", în sensul prezentei anexe, se înţelege vechimea în probaţiune. </t>
  </si>
  <si>
    <t xml:space="preserve">Nota: </t>
  </si>
  <si>
    <t xml:space="preserve">Grad profesional </t>
  </si>
  <si>
    <t>superior</t>
  </si>
  <si>
    <t>principal</t>
  </si>
  <si>
    <t>Referent de specialitate</t>
  </si>
  <si>
    <t>Auditor</t>
  </si>
  <si>
    <t>Analist evaluare - examinare</t>
  </si>
  <si>
    <t>Controlor delegat al Ministerului Finanţelor Publice</t>
  </si>
  <si>
    <t>Manager public</t>
  </si>
  <si>
    <t>Director general; inspector şef de stat; inspector general de stat; controlor financiar şef; comisar general prim adjunct;</t>
  </si>
  <si>
    <t xml:space="preserve">Director general adjunct; inspector de stat şef adjunct; inspector general de stat adjunct; comisar general adjunct; controlor financiar şef adjunct; </t>
  </si>
  <si>
    <t xml:space="preserve">Director;  șef compartiment;  inspector şef; comisar şef divizie; șef sector la Consiliul Legislativ; comisar şef secţie; director executiv;  trezorier şef; şef administraţie financiară; </t>
  </si>
  <si>
    <t>Director adjunct; contabil șef; inginer șef; inspector şef adjunct; şef sector; comisar şef adjunct; comisar şef secţie divizie; director executiv adjunct; trezorier şef adjunct; şef administraţie financiară adjunct; comisar şef secţie adjunct; şef birou vamal</t>
  </si>
  <si>
    <t xml:space="preserve">Şef serviciu; comisar şef divizie secţie; şef secţie; </t>
  </si>
  <si>
    <t xml:space="preserve">Şef cabinet; referent; stenodactilograf </t>
  </si>
  <si>
    <t xml:space="preserve">Comisar; agent vamal </t>
  </si>
  <si>
    <t>Comisar; controlor vamal; casier trezorier</t>
  </si>
  <si>
    <t>Consilier evaluare - examinare; expert evaluare - examinare</t>
  </si>
  <si>
    <t>Director general; comisar general prim adjunct</t>
  </si>
  <si>
    <t>Director general adjunct; inspector de stat şef adjunct; inspector general de stat adjunct; comisar general adjunct</t>
  </si>
  <si>
    <t>Director; șef compartiment; inspector şef; comisar şef divizie; comisar şef secţie; director executiv</t>
  </si>
  <si>
    <t>Director adjunct; contabil șef; inginer șef; inspector şef adjunct; şef sector; comisar şef adjunct; comisar şef secţie divizie; director executiv adjunct; comisar şef secţie adjunct</t>
  </si>
  <si>
    <t>Şef serviciu; comisar şef divizie secţie</t>
  </si>
  <si>
    <t>Comisar</t>
  </si>
  <si>
    <t>Consilier; consilier juridic; expert; inspector</t>
  </si>
  <si>
    <t xml:space="preserve">Auditor,                             </t>
  </si>
  <si>
    <t>Referent</t>
  </si>
  <si>
    <r>
      <t xml:space="preserve">Director general  </t>
    </r>
    <r>
      <rPr>
        <vertAlign val="superscript"/>
        <sz val="10"/>
        <rFont val="Times New Roman"/>
        <family val="1"/>
      </rPr>
      <t>1);</t>
    </r>
    <r>
      <rPr>
        <sz val="10"/>
        <rFont val="Times New Roman"/>
        <family val="1"/>
      </rPr>
      <t>controlor financiar şef</t>
    </r>
  </si>
  <si>
    <t>Director general adjunct;  controlor financiar şef adjunct</t>
  </si>
  <si>
    <t>Director; șef compartiment; director executiv; trezorier şef; şef administraţie financiară</t>
  </si>
  <si>
    <t xml:space="preserve">Şef serviciu; şef administraţie financiară </t>
  </si>
  <si>
    <t>Funcţii publice specifice de manager public</t>
  </si>
  <si>
    <t>grad I</t>
  </si>
  <si>
    <t xml:space="preserve">grad  III </t>
  </si>
  <si>
    <t>1.Funcţiile de conducere din învăţământul superior</t>
  </si>
  <si>
    <t xml:space="preserve">2. Funcţiile de conducere, de indrumare si control din învăţământul preuniversitar </t>
  </si>
  <si>
    <t>3. Funcţiile de conducere pentru funcţiile didactice auxiliare</t>
  </si>
  <si>
    <t xml:space="preserve">Director; contabil-şef </t>
  </si>
  <si>
    <t>Profesor; educator-puericultor; profesor-antrenor, studii superioare de lungă durată grad didactic  I</t>
  </si>
  <si>
    <t>Profesor; educator-puericultor; profesor-antrenor, studii superioare de lungă durată grad didactic  II</t>
  </si>
  <si>
    <t>Profesor; educator-puericultor; profesor-antrenor, studii superioare de lungă durată grad didactic  definitiv</t>
  </si>
  <si>
    <t>Profesor; educator-puericultor; profesor-antrenor ,studii superioare de lungă durată debutant</t>
  </si>
  <si>
    <t>Profesor; educator-puericultor; profesor-antrenor, studii superioare de scurtă durată grad didactic  I</t>
  </si>
  <si>
    <t>Profesor; educator-puericultor; profesor-antrenor, studii superioare de scurtă durată grad didactic II</t>
  </si>
  <si>
    <t>Profesor; educator-puericultor; profesor-antrenor, studii superioare de scurtă durată grad didactic definitiv</t>
  </si>
  <si>
    <t>Profesor; educator-puericultor; profesor-antrenor, studii superioare de scurtă durată debutant</t>
  </si>
  <si>
    <t>Institutor; maistru instructor, studii superioare lungă durată grad didactic I</t>
  </si>
  <si>
    <t>Institutor; maistru instructor, studii superioare lungă durată grad didactic II</t>
  </si>
  <si>
    <t>Institutor; maistru instructor, studii superioare lungă durată grad didactic definitiv</t>
  </si>
  <si>
    <t>Institutor; maistru instructor, studii superioare lungă durată debutant</t>
  </si>
  <si>
    <t>Institutor; educator-puericultor; maistru instructor, studii superioare scurtă durată grad didactic I</t>
  </si>
  <si>
    <t>Institutor; educator-puericultor; maistru instructor, studii superioare scurtă durată grad didactic II</t>
  </si>
  <si>
    <t>Institutor; educator-puericultor; maistru instructor, studii superioare scurtă durată grad didactic definitiv</t>
  </si>
  <si>
    <t>Institutor; educator-puericultor; maistru instructor, studii superioare scurtă durată debutant</t>
  </si>
  <si>
    <t>Învăţător; educatoare; educator-puericultor; maistru - instructor (cu studii de nivel liceal) grad didactic I</t>
  </si>
  <si>
    <t>Învăţător; educatoare; educator-puericultor;  maistru - instructor (cu studii de nivel liceal) debutant</t>
  </si>
  <si>
    <t>Profesor; învăţător; educatoare; educator-puericultor;  maistru-instructor(cu studii de nivel liceal, fără pregătire de specialitate)</t>
  </si>
  <si>
    <t>Învăţător; educatoare; educator-puericultor; maistru - instructor (cu studii de nivel liceal) grad didactic definitiv</t>
  </si>
  <si>
    <t>Învăţător; educatoare; educator-puericultor; maistru - instructor (cu studii de nivel liceal) grad didactic II</t>
  </si>
  <si>
    <t>Administrator financiar</t>
  </si>
  <si>
    <t>grad I A</t>
  </si>
  <si>
    <t>Secretar institutie/ unitate de invatamant</t>
  </si>
  <si>
    <t>Pedagog scolar; laborant;  mediator școlar</t>
  </si>
  <si>
    <t xml:space="preserve">Instructor-animator </t>
  </si>
  <si>
    <t>Corepetitor; instructor de educaţie extraşcolară</t>
  </si>
  <si>
    <t>Administrator patrimoniu</t>
  </si>
  <si>
    <t>Secretar institutie/unitate de invatamant</t>
  </si>
  <si>
    <t>Instructor-animator; corepetitor; instructor de educaţie extraşcolară</t>
  </si>
  <si>
    <t>Pedagog şcolar, laborant; mediator școlar</t>
  </si>
  <si>
    <t>Administrator patrimoniu;</t>
  </si>
  <si>
    <t>Instructor-animator; corepetitor; instructor educaţie extraşcolară</t>
  </si>
  <si>
    <t>Şef atelier-şcoală; Administrator patrimoniu</t>
  </si>
  <si>
    <t>Asistent social ; Asistent de sprijin pentru victime principal</t>
  </si>
  <si>
    <t>Asistent social ; Asistent de sprijin pentru victime specialist</t>
  </si>
  <si>
    <t>Asistent social ; Asistent de sprijin pentru victime practicant</t>
  </si>
  <si>
    <t>Asistent social ; Asistent de sprijin pentru victime debutant</t>
  </si>
  <si>
    <t>treapta I</t>
  </si>
  <si>
    <t xml:space="preserve">treapta II </t>
  </si>
  <si>
    <t xml:space="preserve">treapta III </t>
  </si>
  <si>
    <t>treapta I A</t>
  </si>
  <si>
    <t>Tehnician</t>
  </si>
  <si>
    <t>Laborant</t>
  </si>
  <si>
    <t>Instructor; model</t>
  </si>
  <si>
    <t>Mediator şcolar</t>
  </si>
  <si>
    <t>Supraveghetor noapte</t>
  </si>
  <si>
    <t>Director; inspector șef; șef sector; șef compartiment</t>
  </si>
  <si>
    <t>Director adjunct; inspector șef adjunct; contabil șef; inginer șef</t>
  </si>
  <si>
    <t>Şef serviciu; șef secție</t>
  </si>
  <si>
    <t>gradul I A</t>
  </si>
  <si>
    <t xml:space="preserve">Auditor               </t>
  </si>
  <si>
    <t xml:space="preserve">Consilier; expert; inspector de specialitate; revizor contabil; arhitect; referent de specialitate; inspector casier </t>
  </si>
  <si>
    <t>Consilier juridic</t>
  </si>
  <si>
    <t>Tehnician-economist; secretar superior; interpret relaţii; interpret profesional; conductor arhitect;  inspector; referent; subinginer; arhivist;</t>
  </si>
  <si>
    <t>Grad profesional</t>
  </si>
  <si>
    <t xml:space="preserve">gradul I A </t>
  </si>
  <si>
    <t xml:space="preserve">Stenodactilograf; secretar-dactilograf; dactilograf </t>
  </si>
  <si>
    <t>Administrator</t>
  </si>
  <si>
    <t>Casier; magaziner</t>
  </si>
  <si>
    <t>Portar; paznic; pompier; guard; bufetier; manipulant bunuri; cueier</t>
  </si>
  <si>
    <t xml:space="preserve">Bucătar; lenjereasă </t>
  </si>
  <si>
    <t>gradul IV</t>
  </si>
  <si>
    <t xml:space="preserve">Muncitor calificat </t>
  </si>
  <si>
    <t>gradul II - fara sporuri</t>
  </si>
  <si>
    <t>Salvator montan</t>
  </si>
  <si>
    <t>Şef formaţie intervenţie; salvare şi prim ajutor</t>
  </si>
  <si>
    <t>Dirijor, regizor artistic, scenograf, coregraf, solist (vocal, balet, concertist, instrumentist),  prim balerin, concertmaestru, actor (teatru, mânuitor păpuși-marionete)</t>
  </si>
  <si>
    <t>Dirijor cor, șef partidă, maestru (artist circ, corepetitor, cor, balet-dans)</t>
  </si>
  <si>
    <t>trapta I</t>
  </si>
  <si>
    <t>trapta II</t>
  </si>
  <si>
    <t>trapta III</t>
  </si>
  <si>
    <t>Grad sau treaptă profesională</t>
  </si>
  <si>
    <t>Artist instrumentist, artist liric, balerin, dansator, artist circ, corepetitor, acompaniator,  regizor scenă (culise), maestru de studii (balet, canto, muzical), corist (opera, opereta)</t>
  </si>
  <si>
    <t>Secretar (literar, muzical, artistic, platou, PR, marketing),  sculptor păpuși, artist plastic, grafician,  sef orchestra</t>
  </si>
  <si>
    <t xml:space="preserve">Impresar artistic, pictor, consultant-artistic,  producător-delegat, sufleor (operă, operetă, teatru) </t>
  </si>
  <si>
    <t>Machior, peruchier, operator (lumini, imagine, sunet),  asistent regie/scenografie, secretar platou</t>
  </si>
  <si>
    <t>Dirijor, dirijor cor, Actor, artist circ, instrumentist, corist operă, actor mânuitor-păpuși, corist, sufleor, balerin, dansator, corepetitor, sculptor păpuși, artist plastic, grafician, referent literar/muzical/artistic, regizor tehnic), solist (vocal, balet, instrumentist, concertist, instrumentist), maestru (balet-dans, corepetitor, artist circ), concertmaestru, coregraf</t>
  </si>
  <si>
    <t>Maestru (lumini, imagine, sunet), maestru (acordor pian-clavecin, lutier), specialist (orgă, instrumente de suflat), sef orchestra</t>
  </si>
  <si>
    <t>Operator (lumini, imagine, sunet), editor (imagine, sunet), regizor scenă, iluminist scenă, machior, peruchier, butafor, recuziter</t>
  </si>
  <si>
    <t>Muncitor din activitatea specifică instituțiilor de spectacole sau concerte</t>
  </si>
  <si>
    <t xml:space="preserve">Manipulant decor </t>
  </si>
  <si>
    <t>Dirijor, regizor artistic, scenograf, coregraf, solist (vocal, balet, concertist, instrumentist),  prim balerin, concertmaestru, șef parada, actor (teatru, mânuitor păpuși-marionete)</t>
  </si>
  <si>
    <t>Impresar artistic, pictor, consultant-artistic,  producător-delegat, sufleor (operă, operetă, teatru)</t>
  </si>
  <si>
    <t>Manipulant decor</t>
  </si>
  <si>
    <t>Bibliotecar, redactor, tehnoredactor,  operator date, controlor date, restaurator, conservator</t>
  </si>
  <si>
    <t>Bibliotecar, redactor, tehnoredactor</t>
  </si>
  <si>
    <t>Bibliotecar, bibliotecar-arhivist, bibliograf, redactor, tehnoredactor, conservator, restaurator</t>
  </si>
  <si>
    <t xml:space="preserve">Bibliotecar, bibliotecar-arhivist, bibliograf, redactor, tehnoredactor, inginer de sistem, documentarist, conservator, restaurator, analist </t>
  </si>
  <si>
    <t xml:space="preserve">Bibliotecar, redactor, tehnoredactor </t>
  </si>
  <si>
    <t>Bibliotecar, bibliotecar-arhivist, bibliograf,  redactor, tehnoredactor, conservator, restaurator</t>
  </si>
  <si>
    <t>specialist</t>
  </si>
  <si>
    <t>Biolog, fizician, chimist, sociolog, psiholog, topograf, documentarist, grafician;</t>
  </si>
  <si>
    <t>Biolog, fizician, chimist, sociolog, psiholog;</t>
  </si>
  <si>
    <t xml:space="preserve">Muzeograf, restaurator, conservator, bibliograf, bibliotecar-arhivist, conductor arhitect, educator muzeal, topograf </t>
  </si>
  <si>
    <t xml:space="preserve">Restaurator, conservator, trezorier, redactor, tehnoredactor, gestionar custode, taxidermist, desenator artistic, fotograf, operator video, topograf, documentarist, grafician </t>
  </si>
  <si>
    <t xml:space="preserve">Muzeograf, restaurator, conservator, bibliograf, arheolog, arhitect, istoric, curator, designer, taxidermist, fotograf, desenator artistic, educator muzeal, arhivist </t>
  </si>
  <si>
    <t>Biolog, fizician, chimist, sociolog, psiholog, topograf, documentarist, grafician</t>
  </si>
  <si>
    <t>Restaurator, conservator, trezorier, redactor, tehnoredactor, gestionar custode, taxidermist, desenator artistic, fotograf, operator video, topograf, documentarist, grafician</t>
  </si>
  <si>
    <t>Muzeograf, restaurator, conservator, bibliograf, arheolog, arhitect, istoric, curator, designer, taxidermist, fotograf, desenator artistic, educator muzeal, arhivist</t>
  </si>
  <si>
    <t>treapta IA</t>
  </si>
  <si>
    <t>Redactor de rubrică, redactor, lector, publicist comentator, tehnoredactor, corespondent în străinătate</t>
  </si>
  <si>
    <t>Şef agenţie publicitate, administrator (publicaţii, editură), reporter (fotoreporter, corespondent local), secretar (tehnic) de redacţie, documentarist, traducător, caricaturist, desenator artistic, corector</t>
  </si>
  <si>
    <t xml:space="preserve">Redactor, secretar de redacţie </t>
  </si>
  <si>
    <t xml:space="preserve">Corespondent special, redactor documentarist, grafician, videojurnalist  </t>
  </si>
  <si>
    <t xml:space="preserve">Laborant foto, retuşor foto, fotograf </t>
  </si>
  <si>
    <t xml:space="preserve">Corespondent special, redactor documentarist, grafician, videojurnalist </t>
  </si>
  <si>
    <t xml:space="preserve">Redactor, secretar (tehnic) de redacţie, documentarist, traducător, caricaturist, desenator artistic, corector, tehnoredactor </t>
  </si>
  <si>
    <t>treapta II</t>
  </si>
  <si>
    <t xml:space="preserve"> gradul I A </t>
  </si>
  <si>
    <t xml:space="preserve">Auditor  </t>
  </si>
  <si>
    <t xml:space="preserve">Consilier, expert, inspector de specialitate, revizor contabil, arhitect; referent de specialitate, inspector casier </t>
  </si>
  <si>
    <t>Tehnician-economist, secretar superior, interpret relaţii, interpret profesional, conductor arhitect ,  inspector, referent, subinginer, arhivist;</t>
  </si>
  <si>
    <t xml:space="preserve">Agent agricol </t>
  </si>
  <si>
    <t xml:space="preserve">Șef depozit </t>
  </si>
  <si>
    <t xml:space="preserve">Maistru </t>
  </si>
  <si>
    <t>Șofer</t>
  </si>
  <si>
    <t>Muncitor necalificat</t>
  </si>
  <si>
    <t xml:space="preserve">Salvator montan      </t>
  </si>
  <si>
    <t xml:space="preserve">Expert-consultant </t>
  </si>
  <si>
    <t xml:space="preserve">Instructor </t>
  </si>
  <si>
    <t>treapta III</t>
  </si>
  <si>
    <t>debutant debutant</t>
  </si>
  <si>
    <t>Proiectant</t>
  </si>
  <si>
    <t xml:space="preserve">Subinginer cartograf  </t>
  </si>
  <si>
    <t>treapta II *)</t>
  </si>
  <si>
    <t>treapta III *)</t>
  </si>
  <si>
    <t>debutant   *)</t>
  </si>
  <si>
    <t>Tehnician proiectant</t>
  </si>
  <si>
    <t>Analist (programator) ajutor</t>
  </si>
  <si>
    <t xml:space="preserve"> Administrator </t>
  </si>
  <si>
    <t xml:space="preserve"> Şef depozit </t>
  </si>
  <si>
    <t xml:space="preserve"> Maistru </t>
  </si>
  <si>
    <t>treapta IV</t>
  </si>
  <si>
    <t>treapta  II - fără sporuri</t>
  </si>
  <si>
    <t xml:space="preserve"> Muncitor calificat  </t>
  </si>
  <si>
    <t xml:space="preserve"> Şofer</t>
  </si>
  <si>
    <t xml:space="preserve"> Muncitor necalificat</t>
  </si>
  <si>
    <t>gradul I  A</t>
  </si>
  <si>
    <t xml:space="preserve">Instructor sportiv </t>
  </si>
  <si>
    <t>trepta I</t>
  </si>
  <si>
    <t>trepta III</t>
  </si>
  <si>
    <t>trepta II</t>
  </si>
  <si>
    <t xml:space="preserve"> gradul IV</t>
  </si>
  <si>
    <t xml:space="preserve">Referent sportiv </t>
  </si>
  <si>
    <t>Expert sportiv</t>
  </si>
  <si>
    <t>categoria II</t>
  </si>
  <si>
    <t>categoria III</t>
  </si>
  <si>
    <t>categoria IV</t>
  </si>
  <si>
    <t>categoria V</t>
  </si>
  <si>
    <t xml:space="preserve">Antrenor </t>
  </si>
  <si>
    <t>Grad/treaptă/clasă profesională</t>
  </si>
  <si>
    <t>Grad/treaptă profesională</t>
  </si>
  <si>
    <t>Tehnician**)</t>
  </si>
  <si>
    <t>Subinginer</t>
  </si>
  <si>
    <t xml:space="preserve">Inspector de specialitate, expert, inginer; *) </t>
  </si>
  <si>
    <t>Tehnician, observator condiţii mediu **)</t>
  </si>
  <si>
    <t xml:space="preserve">Secretar general                          </t>
  </si>
  <si>
    <t>Secretar general adjunct</t>
  </si>
  <si>
    <t xml:space="preserve">Director </t>
  </si>
  <si>
    <t>Consilier; expert</t>
  </si>
  <si>
    <t>Redactor</t>
  </si>
  <si>
    <t>Arhivist</t>
  </si>
  <si>
    <t>Pilot maritim I</t>
  </si>
  <si>
    <t>Pilot maritim II</t>
  </si>
  <si>
    <t>Ofiţer punte aspirant</t>
  </si>
  <si>
    <t>Şef serviciu;Şef oficiu regional de audit</t>
  </si>
  <si>
    <t>Gradul militar sau gradul profesional</t>
  </si>
  <si>
    <t>Mareșal</t>
  </si>
  <si>
    <t>Caporal clasa I</t>
  </si>
  <si>
    <t>Caporal clasa a II-a</t>
  </si>
  <si>
    <t>Caporal clasa a III-a</t>
  </si>
  <si>
    <t>Fruntaş</t>
  </si>
  <si>
    <t>Soldat</t>
  </si>
  <si>
    <t>Aprod</t>
  </si>
  <si>
    <t>Procuror cu grad de curte de apel</t>
  </si>
  <si>
    <t>Procuror cu grad de tribunal, procuror militar la tribunalul militar</t>
  </si>
  <si>
    <t xml:space="preserve">Procuror cu grad de judecătorie </t>
  </si>
  <si>
    <t>Baza 2-3 ani</t>
  </si>
  <si>
    <t>Procuror stagiar</t>
  </si>
  <si>
    <t>bază 0-5 ani</t>
  </si>
  <si>
    <t xml:space="preserve">Inspector de probațiune gradul I </t>
  </si>
  <si>
    <t>Inspector de probațiune gradul II</t>
  </si>
  <si>
    <t xml:space="preserve">Consilier de probațiune gradul I </t>
  </si>
  <si>
    <t>Consilier de probațiune gradul II</t>
  </si>
  <si>
    <t>Consilier de probațiune gradul III</t>
  </si>
  <si>
    <t xml:space="preserve">Consilier de probațiune debutant </t>
  </si>
  <si>
    <t>Rector</t>
  </si>
  <si>
    <t>Prorector</t>
  </si>
  <si>
    <t>Decan</t>
  </si>
  <si>
    <t>Prodecan</t>
  </si>
  <si>
    <t xml:space="preserve">Director de departament/director extensie universitara) </t>
  </si>
  <si>
    <t>1. Pentru cadrele didactice, salariile de bază cuprind şi salariul de bază aferent unei norme didactice.</t>
  </si>
  <si>
    <t>Inspector şcolar general</t>
  </si>
  <si>
    <t>Inspector şcolar general adjunct</t>
  </si>
  <si>
    <t>Inspector şcolar de specialitate, inspector şcolar</t>
  </si>
  <si>
    <t>Director unitate de învăţământ</t>
  </si>
  <si>
    <t>Director adjunct unitate de învăţământ</t>
  </si>
  <si>
    <t>Contabil-şef ISJ/DJIP/DMBIP  - nivel maxim</t>
  </si>
  <si>
    <t xml:space="preserve">Șef serviciu - ISJ/DJIP/DMBIP - nivel maxim </t>
  </si>
  <si>
    <t>Contabil-şef  - nivel maxim</t>
  </si>
  <si>
    <t>Secretar- şef unitate de învăţământ - nivel maxim</t>
  </si>
  <si>
    <t>2. Pentru funcţiile de conducere din învăţământul superior de la punctul 1 stabilirea salariului de bază se face prin hotărârea conducerii, potrivit Cartei universităţii, după caz, între valorile corespunzătoare gradului I şi gradului II, cu încadrarea în bugetul instituţiei, în funcţie de gradul universităţii, mărimea şi complexitatea structurii conduse.</t>
  </si>
  <si>
    <t>3. Salarizarea Preşedintelui Senatului universitar se face la nivel de rector.</t>
  </si>
  <si>
    <t xml:space="preserve">4. Nivelul salariilor de bază pentru funcțiile didactice de conducere, respectiv director și director adjunct, din învățământul preuniversitar de stat se va stabili prin Norme Metodologice  aprobate prin Hotărâre a Guvernului. </t>
  </si>
  <si>
    <t>6.Salariile de bază prevăzute la gradul I şi gradul II cuprind sporul de vechime în muncă la nivel maxim.</t>
  </si>
  <si>
    <t>7. Pentru funcţiile de conducere pentru funcţiile didactice auxiliare din învățămantul preuniversitar salariile de bază cuprind și salariul de bază aferent funcţiei de execuţie.</t>
  </si>
  <si>
    <t xml:space="preserve">8. Categoriile de unităţi de învăţământ preuniversitar de stat în care se normează funcţiile de conducere didactice auxiliare şi nivelul salariilor de bază pentru acestea se stabilesc prin norme metodologice aprobate prin hotărâre a Guvernului.
</t>
  </si>
  <si>
    <t>5.Pentru funcţiile didactice de conducere, de îndrumare şi control, de la punctul 2 ocupate cu personal didactic care a absolvit studii superioare de scurtă durată, salariile de bază se vor stabili prin diminuarea cu un procent de 20% a salariilor de bază prevăzute la funcţiile de conducere cu studii superioare din tabelul de mai sus.</t>
  </si>
  <si>
    <t>9. Pentru funcţiile didactice auxiliare de conducere, de îndrumare şi control, de la punctul 3 ocupate cu personal didactic auxiliar care a absolvit studii superioare de scurtă durată, salariile de bază se vor stabili prin diminuarea cu un procent de 20% a salariilor de bază prevăzute la funcţiile de conducere cu studii superioare de la pct. 3.</t>
  </si>
  <si>
    <t xml:space="preserve"> Funcţia</t>
  </si>
  <si>
    <t>1. Funcţiile de la pct. 4 se ocupă potrivit prevederilor Legii învăţământului superior nr. 199/2023, cu modificările şi completările ulterioare</t>
  </si>
  <si>
    <t>Antrenor</t>
  </si>
  <si>
    <t>maestru (categoria I)</t>
  </si>
  <si>
    <t>senior (categoria II)</t>
  </si>
  <si>
    <t>asistent (cateroria V)</t>
  </si>
  <si>
    <t>Şef lucrări (lector universitar)</t>
  </si>
  <si>
    <t>Vechimea în învățământ ani/ Grad profesional</t>
  </si>
  <si>
    <t>1. Funcţii de conducere</t>
  </si>
  <si>
    <t xml:space="preserve">2. Funcţii de execuţie </t>
  </si>
  <si>
    <t>62</t>
  </si>
  <si>
    <t>63</t>
  </si>
  <si>
    <t>64</t>
  </si>
  <si>
    <t>65</t>
  </si>
  <si>
    <t>66</t>
  </si>
  <si>
    <t>67</t>
  </si>
  <si>
    <t>68</t>
  </si>
  <si>
    <t>69</t>
  </si>
  <si>
    <t>70</t>
  </si>
  <si>
    <t>71</t>
  </si>
  <si>
    <t>72</t>
  </si>
  <si>
    <t>73</t>
  </si>
  <si>
    <t>74</t>
  </si>
  <si>
    <t>81</t>
  </si>
  <si>
    <t>82</t>
  </si>
  <si>
    <t>83</t>
  </si>
  <si>
    <t>84</t>
  </si>
  <si>
    <t>Şofer autosanitară</t>
  </si>
  <si>
    <t xml:space="preserve">Ambulanţier </t>
  </si>
  <si>
    <t xml:space="preserve">UNITĂŢI DE CULTURĂ                                                   </t>
  </si>
  <si>
    <t>gradația 0</t>
  </si>
  <si>
    <t xml:space="preserve">Grefier, grefier-statistician, grefier-documentarist, grefier arhivar, grefier registrator, debutant </t>
  </si>
  <si>
    <t>Grefier, grefier-statistician, grefier-documentarist, grefier arhivar, grefier registrator, treapta II</t>
  </si>
  <si>
    <t>1. Prin "vechime în funcţie", în sensul prezentului capitol, se înţelege vechimea în funcţii de personal conex în cadrul instanţelor judecătoreşti şi parchetelor.</t>
  </si>
  <si>
    <t>1. Prin "vechime în funcţie", în sensul prezentului capitol, se înţelege vechimea în funcţii auxiliare de specialitate din cadrul instanţelor judecătoreşti şi parchetelor.</t>
  </si>
  <si>
    <t xml:space="preserve">Director adjunct </t>
  </si>
  <si>
    <t>2. Pentru funcțiile de la nr. crt. 4-12, prin vechime în funcţie, în sensul prezentei anexe, se înţelege vechimea în funcţii de specialitate criminalistică şi în funcţii auxiliare de specialitate criminalistică.</t>
  </si>
  <si>
    <t>peste 7 ani</t>
  </si>
  <si>
    <t>4-7 ani (pentru registrator de registrul comerțului 5-7 ani)</t>
  </si>
  <si>
    <t>1-4 ani</t>
  </si>
  <si>
    <t>4-7 ani</t>
  </si>
  <si>
    <t>Referent/ Informatician</t>
  </si>
  <si>
    <t>Anexa nr.VI - FAMILIA OCUPAŢIONALĂ DE FUNCŢII BUGETARE „APĂRARE, ORDINE PUBLICĂ ŞI SECURITATE NAŢIONALĂ”</t>
  </si>
  <si>
    <t>Funcția/Nivelul Studiilor</t>
  </si>
  <si>
    <t>Nivel I</t>
  </si>
  <si>
    <t>Nivel II</t>
  </si>
  <si>
    <t>Şef oficiu</t>
  </si>
  <si>
    <t>5. În Compartimentul inspecţie şi pază ecologică al Administraţiei Rezervaţiei Biosferei "Delta Dunării" va fi utilizată funcţia de inspector ecolog în locul funcţiei de consilier, pentru cei cu studii superioare, respectiv funcţia de agent ecolog în locul funcţiei de referent, pentru cei cu studii medii, fiind salarizaţi în mod corespunzător la nivelul funcţiei înlocuite.</t>
  </si>
  <si>
    <t xml:space="preserve">Şef oficiu; şef administraţie financiară </t>
  </si>
  <si>
    <t>***) Categoria de clasificare de antrenor corespunde gradului profesional.</t>
  </si>
  <si>
    <t xml:space="preserve">  Funcţii de execuţie pe categorii de clasificare***)</t>
  </si>
  <si>
    <t>2. Nivelul de salarizare prevăzut la nr. crt. 9 se aplică numai personalului care ocupă această funcţie şi este absolvent al unei şcoli profesionale de bucătari, al unui liceu de profil sau al unor cursuri de calificare specifice.</t>
  </si>
  <si>
    <t xml:space="preserve">3.  În cazul pierderii licenţei de zbor pentru calificarea deţinută, din cauze medicale, personalul navigant şi tehnic navigant </t>
  </si>
  <si>
    <r>
      <t xml:space="preserve">Pentru activitatea de imersiune, se acordă o indemnizaţie de </t>
    </r>
    <r>
      <rPr>
        <b/>
        <sz val="10"/>
        <rFont val="Times New Roman"/>
        <family val="1"/>
      </rPr>
      <t>100 lei</t>
    </r>
    <r>
      <rPr>
        <sz val="10"/>
        <rFont val="Times New Roman"/>
        <family val="1"/>
      </rPr>
      <t>/ora de scufundare.</t>
    </r>
  </si>
  <si>
    <t>A. Localități peste 250.000 locuitori si sectoarele mun. Bucuresti</t>
  </si>
  <si>
    <t>B. Localități intre 50.000 si 250.000 locuitori</t>
  </si>
  <si>
    <t>C. Localități intre 10.000-50.000 locuitori</t>
  </si>
  <si>
    <t>Şef atelier, șef laborator, șef oficiu, secretar general federație</t>
  </si>
  <si>
    <t>Şef atelier; șef laborator; șef oficiu</t>
  </si>
  <si>
    <t>3.Salariile de bază stabilite pentru funcţiile prevăzute la gradul IA sau treapta IA, potrivit nivelului studiilor, de la administraţia publică locală, se utilizează şi pentru salarizarea funcţiilor de la cabinetul primarului oraşului şi municipiului, precum şi cabinetul preşedintelui consiliului judeţean, cabinetul primarului de sector al municipiului Bucureşti şi cabinetul primarului general al municipiului Bucureşti.</t>
  </si>
  <si>
    <t xml:space="preserve">Referent; inspector; referent casier IA </t>
  </si>
  <si>
    <t xml:space="preserve">Grad/treapta profesională </t>
  </si>
  <si>
    <t xml:space="preserve">Auditor     </t>
  </si>
  <si>
    <t xml:space="preserve">Referent, inspector, referent casier
</t>
  </si>
  <si>
    <t>3. Salariile de bază stabilite pentru funcţiile prevăzute la gradul IA sau treapta IA, potrivit nivelului studiilor, de la administraţia publică locală, se utilizează şi pentru salarizarea funcţiilor de la cabinetul primarului oraşului şi municipiului.</t>
  </si>
  <si>
    <t xml:space="preserve">treapta I A </t>
  </si>
  <si>
    <t>Secretar economic</t>
  </si>
  <si>
    <t>Referent transmitere</t>
  </si>
  <si>
    <t>gradul IA</t>
  </si>
  <si>
    <t xml:space="preserve">Arhivist </t>
  </si>
  <si>
    <t xml:space="preserve">Consilier juridic </t>
  </si>
  <si>
    <t xml:space="preserve">Asistent registrator principal </t>
  </si>
  <si>
    <t>Registrator de carte funciară</t>
  </si>
  <si>
    <t>Specialist GIS/IT</t>
  </si>
  <si>
    <t xml:space="preserve">Consilier cadastru </t>
  </si>
  <si>
    <t>Subinginer cadastru</t>
  </si>
  <si>
    <t>Asistent registrator</t>
  </si>
  <si>
    <t>Tehnician cadastru</t>
  </si>
  <si>
    <t>48</t>
  </si>
  <si>
    <t>49</t>
  </si>
  <si>
    <t>50</t>
  </si>
  <si>
    <t>Agent fiscal</t>
  </si>
  <si>
    <t>Casier trezorier</t>
  </si>
  <si>
    <t>Superior (Vechimea minimă în specialitate 12 ani)</t>
  </si>
  <si>
    <t>Auditor public extern, consilier juridic asimilat auditorului public extern, specialist informatică asimilat auditorului public extern, consilier din cabinetul demnitarului din cadrul Curţii de Conturi a României şi Autorităţii de Audit</t>
  </si>
  <si>
    <t>Principal (Vechimea minimă în specialitate 8 ani)</t>
  </si>
  <si>
    <t xml:space="preserve"> Vechimea minimă în specialitate 3 ani</t>
  </si>
  <si>
    <t>Inspector de concurenţă</t>
  </si>
  <si>
    <t>Analist financiar</t>
  </si>
  <si>
    <t xml:space="preserve">Asistent analist </t>
  </si>
  <si>
    <t>Inspector de integritate</t>
  </si>
  <si>
    <t xml:space="preserve">principal </t>
  </si>
  <si>
    <t>biolog debutant</t>
  </si>
  <si>
    <t>specialitate; I</t>
  </si>
  <si>
    <t>specialitate; II</t>
  </si>
  <si>
    <t>specialitate debutant</t>
  </si>
  <si>
    <t>experienţa II</t>
  </si>
  <si>
    <t xml:space="preserve">Medic veterinar               </t>
  </si>
  <si>
    <t>gradul IA/ Expert</t>
  </si>
  <si>
    <t>treapta  IA</t>
  </si>
  <si>
    <t>Agent veterinar</t>
  </si>
  <si>
    <t xml:space="preserve">Agent veterinar, îngrijitor animale </t>
  </si>
  <si>
    <t>experienta I</t>
  </si>
  <si>
    <t>Îngrijitor animale de experienţa</t>
  </si>
  <si>
    <t>98</t>
  </si>
  <si>
    <t>99</t>
  </si>
  <si>
    <t>100</t>
  </si>
  <si>
    <t>101</t>
  </si>
  <si>
    <t>102</t>
  </si>
  <si>
    <t xml:space="preserve">Expert securitate cibernetică; expert preluare, analiză primară şi răspuns la incidente securitate cibernetică; expert investigaţii digitale şi analiză malware; expert dezvoltare, implementare şi administrare infrastructuri securitate cibernetică; expert analiză surse deschise, riscuri şi ameninţări securitate cibernetică; expert accesare fonduri, implementare şi administrare proiecte Securitate cibernetică; expert legal politici, standardizare de securitate cibernetică; expert evaluare şi impact financiar Securitate cibernetică; expert politici, strategii şi cooperare Securitate cibernetică; expert dezvoltare competenţe, aptitudini şi cunoştinţe specifice de securitate cibernetică                                            </t>
  </si>
  <si>
    <t>Superior</t>
  </si>
  <si>
    <t>Asistent securitate cibernetică; asistent preluare, analiză primară şi răspuns la incidente securitate cibernetică; asistent investigaţii digitale şi analiză malware; asistent dezvoltare, implementare şi administrare infrastructuri Securitate cibernetică; asistent analiză surse deschise, riscuri şi ameninţări Securitate cibernetică; asistent accesare fonduri, implementare şi administrare proiecte Securitate cibernetică; asistent legal politici, standardizare de securitate cibernetică; asistent evaluare şi impact financiar securitate cibernetică; asistent politici, strategii şi cooperare securitate cibernetică; asistent dezvoltare competenţe, aptitudini şi cunoştinţe specifice de securitate cibernetică</t>
  </si>
  <si>
    <t xml:space="preserve">Treapta IA      </t>
  </si>
  <si>
    <t>3. Pentru conducătorii de doctorat salariul de bază este egal cu cel pentru director adjunct institut de cercetare sau director centru de cercetare.</t>
  </si>
  <si>
    <t xml:space="preserve"> Educator, educator puericultor, asistent igiena, asistent BFT, optician protezare ortopedică și auditivă, asistent medical, tehnician asistență socială 1*)</t>
  </si>
  <si>
    <t xml:space="preserve"> Educator, educator puericultor, asistent igiena, asistent BFT,optician protezare ortopedică și auditivă, asistent medical,tehnician asistență socială ; debutant 1*)</t>
  </si>
  <si>
    <t>Educator, educator puericultor, asistent igiena, asistent BFT, optician protezare ortopedică și auditivă, asistent medical, tehnician asistență socială, principal 1*)</t>
  </si>
  <si>
    <t>Inspector vamal; inspector de muncă; inspector social; asistent social; expert coordonator</t>
  </si>
  <si>
    <t>Inspector de muncă; inspector social; asistent social; expert coordonator</t>
  </si>
  <si>
    <t xml:space="preserve">Asistent social </t>
  </si>
  <si>
    <t>Director de ingriji</t>
  </si>
  <si>
    <t>Fiziokinetoterapeut; bioinginer medical; principal</t>
  </si>
  <si>
    <t>Fiziokinetoterapeut; bioinginer medical</t>
  </si>
  <si>
    <t>Fiziokinetoterapeut; bioinginer medical; debutant</t>
  </si>
  <si>
    <t>Asistent medical; tehnician de radiologie şi imagistică licenţiat; asistent medical de laborator clinic licenţiat; licenţiat în balneofiziokinetoterapie şi recuperare; tehnician dentar licenţiat; asistent medical dentar licenţiat; tehnician de farmacie licenţiat; tehnician de audiologie şi protezare auditivă licenţiat; asistent medical de profilaxie dentară licenţiat; asistent medical licențiat în nutriție și dietetică; moaşă; principal</t>
  </si>
  <si>
    <t>Asistent medical; tehnician de radiologie şi imagistică licenţiat; asistent medical de laborator clinic licenţiat; licenţiat în balneofiziokinetoterapie şi recuperare; tehnician dentar licenţiat; asistent medical dentar licenţiat; tehnician de farmacie licenţiat; tehnician de audiologie şi protezare auditivă licenţiat; asistent medical de profilaxie dentară licenţiat; asistent medical licențiat în nutriție și dietetică; moaşă</t>
  </si>
  <si>
    <t>Asistent medical; tehnician de radiologie şi imagistică licenţiat; asistent medical de laborator clinic licenţiat; licenţiat în balneofiziokinetoterapie şi recuperare; tehnician dentar licenţiat; asistent medical dentar licenţiat; tehnician de farmacie licenţiat; tehnician de audiologie şi protezare auditivă licenţiat; asistent medical de profilaxie dentară licenţiat; asistent medical licențiat în nutriție și dietetică; moaşă; debutant</t>
  </si>
  <si>
    <t>Asistent medical; asistent medical specialist; tehnician superior de imagistică; radiologie; radioterapie şi radiodiagnostic; cosmetician medical specialist; asistent medical specializat; tehnician de laborator clinic; tehnician de farmacie; asistent de fiziokinetoterapie; asistent medical de urgenţe medico-chirurgicale; asistent medico-social; tehnician dentar specializat; asistent de profilaxie stomatologică; asistent igienist pentru cabinet stomatologic; asistent pentru stomatologie; asistent medical generalist; tehnician de radiologie şi imagistică; tehnician de audiologie şi protezare auditivă; tehnician de protezare oculară; asistent medical de geriatrie; gerontologie şi asistenţă socială pentru vârstnici; asistent medical de igienă şi sănătate publică; fiziokinetoterapeut; cosmetician medical; asistent medical nutriţionist şi dietetician; tehnician dentar specialist; asistent dentar; principal</t>
  </si>
  <si>
    <t>Asistent medical; asistent medical specialist; tehnician superior de imagistică, radiologie, radioterapie şi radiodiagnostic, cosmetician medical specialist, asistent medical specializat, tehnician de laborator clinic, tehnician de farmacie, asistent de fiziokinetoterapie, asistent medical de urgenţe medico-chirurgicale, asistent medico-social, tehnician dentar specializat, asistent de profilaxie stomatologică, asistent igienist pentru cabinet stomatologic, asistent pentru stomatologie, asistent medical generalist, tehnician de radiologie şi imagistică, tehnician de audiologie şi protezare auditivă, tehnician de protezare oculară, asistent medical de geriatrie, gerontologie şi asistenţă socială pentru vârstnici, asistent medical de igienă şi sănătate publică, fiziokinetoterapeut, cosmetician medical, asistent medical nutriţionist şi dietetician, tehnician dentar specialist, asistent dentar</t>
  </si>
  <si>
    <t>Subinginer; asistent veterinar; tehnician**), conductor tehnic;</t>
  </si>
  <si>
    <t>Inginer*); chimist/biolog;</t>
  </si>
  <si>
    <t xml:space="preserve">Şef birou demonstraţii aeriene; Șef birou pregătire personal navigant </t>
  </si>
  <si>
    <t xml:space="preserve">Şef serviciu certificare personal şi tehnică aeronautică; Şef serviciu aeronave ultrauşoare;  Şef serviciu; Şef serviciu continuitatea navigabilităţii; </t>
  </si>
  <si>
    <t>Comandant adjunct aeroclub teritorial; Instructor șef de zbor; Instructor șef zbor sintetic</t>
  </si>
  <si>
    <t>Comandant detaşament de zbor; Șef pregatire activități aeronautice; Șef birou piloți aeronave</t>
  </si>
  <si>
    <t>Ofiţer mecanic secund; şef electrician</t>
  </si>
  <si>
    <t xml:space="preserve">Ofiţer punte secund; pilot maritim aspirant </t>
  </si>
  <si>
    <t>Ofiţer maritim mecanic; electrician aspirant</t>
  </si>
  <si>
    <t>Ofiţer punte maritim-portuar; ofiţer mecanic maritim-portuar; ofiţer electrician maritim-portuar</t>
  </si>
  <si>
    <t>Ofițer maritim SAR; căpitan fluvial categoria A; căpitan fluvial categoria B</t>
  </si>
  <si>
    <t>Motorist; electrician de bord; fitter; pompagiu</t>
  </si>
  <si>
    <t>Marinar, bucătar; macaragiu macarale plutitoare</t>
  </si>
  <si>
    <t>Motorist; electrician de bord; fitter; pompagiu; marinar; bucătar; macaragiu macarale plutitoare, debutant</t>
  </si>
  <si>
    <t>Secretar federaţie; antrenor federal; antrenor lot naţional **); expert sportiv</t>
  </si>
  <si>
    <t>Instructor sportiv; referent</t>
  </si>
  <si>
    <t xml:space="preserve"> Portar; paznic; pompier; guard; bufetier; manipulant bunuri; curier</t>
  </si>
  <si>
    <t xml:space="preserve"> Casier; magaziner; funcţionar; arhivar</t>
  </si>
  <si>
    <t xml:space="preserve"> Stenodactilograf; secretar-dactilograf; dactilograf;</t>
  </si>
  <si>
    <t>Director adjunct; contabil șef; inginer șef; redactor șef; inspector șef</t>
  </si>
  <si>
    <t>Şef serviciu; șef secție; șef filială; șef corp control comercial I; redactor șef adjunct; președinte federație; șef centru</t>
  </si>
  <si>
    <t>Şef birou; şef atelier; șef stație; șef sector; şef oficiu;  șef laborator;  șef fermă; șef bază experimentală; șef corp control comercial II; secretar general federație</t>
  </si>
  <si>
    <t>Vicepreședinte club; șef complex sportiv; șef bază sportivă/secție sportivă</t>
  </si>
  <si>
    <t>Consilier; expert; referent de specialitate; inspector de specialitate;</t>
  </si>
  <si>
    <t>Inginer; economist;  specialist</t>
  </si>
  <si>
    <t>Referent; subinginer; conductor arhitect; arhivist; tehnician-economist;</t>
  </si>
  <si>
    <t>Tehnician; merceolog; contabil; referent;</t>
  </si>
  <si>
    <t>Analist; programator; inginer de sistem;</t>
  </si>
  <si>
    <t>Informatician; conductor tehnic</t>
  </si>
  <si>
    <t>Operator; controlor date;</t>
  </si>
  <si>
    <t>Referent; inspector; arhivar; referent casier</t>
  </si>
  <si>
    <t>Tehnician-economist; secretar superior; interpret relaţii; interpret profesional; conductor arhitect;  inspector; referent; subinginer; arhivist</t>
  </si>
  <si>
    <t>Director adjunct; inginer-șef; contabil-șef</t>
  </si>
  <si>
    <t>Șef serviciu; șef secție; șef filială</t>
  </si>
  <si>
    <t>Şeful Statului Major General; secretar de stat - şef al Departamentului Ordine şi Siguranţă Publică; prim-adjunctul directorului Serviciului Român de Informaţii; primul adjunct al directorului Serviciului de Informaţii Externe; directorul Serviciului de Telecomunicaţii Speciale; directorul Serviciului de Protecţie şi Pază</t>
  </si>
  <si>
    <t>Adjuncţii directorului Serviciului Român de Informaţii; adjuncţii directorului Serviciului de Informaţii Externe; directorul general al Direcţiei Generale de Informaţii a Apărării; secretarii de stat şi alte funcţii asimilate funcţiei de secretar de stat din Ministerul Afacerilor Interne</t>
  </si>
  <si>
    <t>Prim-adjunctul şi adjuncţii directorului Serviciului de Telecomunicaţii Speciale; prim-adjunctul şi adjunctul directorului Serviciului de Protecţie şi Pază; subsecretarii de stat din Ministerul Afacerilor Interne</t>
  </si>
  <si>
    <t>Funcţii corespunzătoare gradului de general; amiral; chestor general de poliţie; chestor șef de poliție penitenciară</t>
  </si>
  <si>
    <t>Funcţii corespunzătoare gradului de general-locotenent; viceamiral; chestor-șef de poliţie; chestor șef adjunct de poliție penitenciară</t>
  </si>
  <si>
    <t>Funcţii corespunzătoare gradului de general-maior; contraamiral; chestor principal de poliţie/poliție penitenciară</t>
  </si>
  <si>
    <t>Funcţii corespunzătoare gradului de general de brigadă; general de flotilă aeriană; contraamiral de flotilă; chestor de poliţie/poliție penitenciară</t>
  </si>
  <si>
    <t>Funcţii corespunzătoare gradului de colonel; comandor; comisar-şef de poliţie/poliție penitenciară</t>
  </si>
  <si>
    <t>Funcţii corespunzătoare gradului de locotenent-colonel; căpitan-comandor; comisar de poliţie/poliție penitenciară</t>
  </si>
  <si>
    <t>Funcţii corespunzătoare gradului de maior; locotenent-comandor; subcomisar de poliţie/poliție penitenciară</t>
  </si>
  <si>
    <t>Funcţii corespunzătoare gradului de căpitan; inspector principal de poliţie/poliție penitenciară</t>
  </si>
  <si>
    <t>Funcţii corespunzătoare gradului de locotenent; inspector de poliţie/poliție penitenciară</t>
  </si>
  <si>
    <t>Funcţii corespunzătoare gradului de sublocotenent; aspirant; subinspector de poliţie/poliție penitenciară</t>
  </si>
  <si>
    <t>General; amiral; Chestor general de poliţie; chestor șef de poliție penitenciară</t>
  </si>
  <si>
    <t>General-locotenent; viceamiral; Chestor-şef de poliţie; chestor șef adjunct de poliție penitenciară</t>
  </si>
  <si>
    <t>General-maior; contraamiral; Chestor principal de poliţie; chestor principal de poliție penitenciară</t>
  </si>
  <si>
    <t>General de brigadă/de flotilă aeriană; contraamiral de flotilă; Chestor de poliţie; chestor de poliție penitenciară</t>
  </si>
  <si>
    <t>Colonel; comandor; Comisar-şef de poliţie; comisar-șef de poliție penitenciară</t>
  </si>
  <si>
    <t>Locotenent-colonel; căpitan-comandor; Comisar de poliţie; comisar de poliție penitenciară</t>
  </si>
  <si>
    <t>Maior; locotenent-comandor; Subcomisar de poliţie; subcomisar de poliție penitenciară</t>
  </si>
  <si>
    <t>Căpitan; Inspector principal de poliţie; inspector principal de poliție penitenciară</t>
  </si>
  <si>
    <t>Locotenent; Inspector de poliţie; inspector de poliție penitenciară</t>
  </si>
  <si>
    <t>Sublocotenent; aspirant; Subinspector de poliţie; subinspector de poliție penitenciară</t>
  </si>
  <si>
    <t>Maistru militar principal; Plutonier adjutant principal; Agent-şef principal de poliţie; agent-şef principal de poliție penitenciară</t>
  </si>
  <si>
    <t>Maistru militar clasa I; Plutonier adjutant; Agent-şef de poliţie; agent șef de poliție penitenciară</t>
  </si>
  <si>
    <t>Maistru militar clasa a II-a; Plutonier major; Agent-şef adjunct de poliţie; agent-şef adjunct de poliție penitenciară</t>
  </si>
  <si>
    <t>Maistru militar clasa a III-a; Plutonier; Agent principal de poliţie; agent principal de poliție penitenciară</t>
  </si>
  <si>
    <t>Maistru militar clasa a IV-a; Sergent-major; Agent de poliţie; agent de poliție penitenciară</t>
  </si>
  <si>
    <t>Maistru militar clasa a V-a; Sergent</t>
  </si>
  <si>
    <t>Registrator de registru comerțului; Consilier juridic specialist; Specialist IT; Inspector de control; Auditor intern specialist</t>
  </si>
  <si>
    <t>Agent procedural; şofer</t>
  </si>
  <si>
    <t>Grefier-şef serviciu; grefier arhivar șef</t>
  </si>
  <si>
    <t>Prim-grefier; grefier-şef secţie; grefier - şef; grefier arhivar șef</t>
  </si>
  <si>
    <t>Grefier-şef serviciu; grefier şef cabinet</t>
  </si>
  <si>
    <t>Grefier; grefier-statistician; grefier-documentarist; grefier arhivar; grefier registrator; specialist criminalist - gradul I</t>
  </si>
  <si>
    <t>Grefier; grefier-statistician; grefier-documentarist; grefier arhivar; grefier registrator; specialist criminalist - gradul II</t>
  </si>
  <si>
    <t>Grefier; grefier-statistician; grefier-documentarist; grefier arhivar; grefier registrator; specialist criminalist -debutant</t>
  </si>
  <si>
    <t>Grefier; grefier-statistician; grefier-documentarist; grefier arhivar; grefier registrator, treapta I</t>
  </si>
  <si>
    <t>1. Prin "vechime în funcţie", în sensul prezentului capitol, se înţelege vechimea în funcţia de judecător, procuror, personal asimilat acestora, magistrat-asistent sau auditor de justiţie.</t>
  </si>
  <si>
    <t>2. Promovarea judecătorilor și a procurorilor  a personalului asimilat acestora şi a magistraţilor asistenţi se face doar prin examen sau concurs, în condiţiile Legii nr. 303/2022 privind statutul judecătorilor şi procurorilor, cu modificările şi completările ulterioare.</t>
  </si>
  <si>
    <t>Specialist Securitate Cibernetica</t>
  </si>
  <si>
    <t>Specialist în dezvoltare TIC și managementul datelor</t>
  </si>
  <si>
    <t>Capitolul II lit. I - Reglementări specifice personalului de specialitate în domeniul tehnologia informației, comunicații, securitate și apărare cibernetică din instituţiile şi autorităţile administrației publice</t>
  </si>
  <si>
    <t xml:space="preserve">Asistent medical-şef pe unitate </t>
  </si>
  <si>
    <t>Farmacist (biolog, biochimist, chimist, psiholog) şef secţie, şef laborator şi altele similare</t>
  </si>
  <si>
    <t>Asistent medical,tehnician dentar principal *2)</t>
  </si>
  <si>
    <t>Asistent medical,tehnician dentar  *2)</t>
  </si>
  <si>
    <t>*2) Se aplică şi funcţiilor de asistent farmacie, asistent social şi educator-puericultor, instructor de ergoterapie, tehnician sanitar din profilurile: utilaje medicale, optician, protezare ortopedică şi protezare auditivă care au studii de acest nivel.</t>
  </si>
  <si>
    <t>Coeficienții de salarizare corespunzători indemnizaţiilor pentru  personalul din instituţii publice din subordinea Guvernului</t>
  </si>
  <si>
    <t>Coeficienții de salarizare corespunzători indemnizaţiilor pentru persoanele alese în funcţie potrivit prevederilor Constituţiei României</t>
  </si>
  <si>
    <t>Coeficienții de salarizare corespunzători indemnizaţiilor persoanelor din cadrul organelor autorităţii publice, numite în funcții potrivit legii</t>
  </si>
  <si>
    <t xml:space="preserve"> Coeficienții de salarizare corespunzători indemnizaţiilor persoanelor din cadrul organelor autorităţii publice, alese în funcţie potrivit prevederilor Constituţiei României</t>
  </si>
  <si>
    <t xml:space="preserve">Judecător cu grad de curte de apel, judecător militar cu grad de curte de apel, procuror cu grad profesional de parchet de pe lângă aceste instanţe </t>
  </si>
  <si>
    <t>Judecător cu grad de tribunal, judecător militar la tribunalul militar, procurori cu grad profesional de parchet de pe lângă aceste instanţe</t>
  </si>
  <si>
    <t>Judecător cu grad de judecătorie, procuror cu grad de parchet de pe lângă judecătorie</t>
  </si>
  <si>
    <t>Grad III</t>
  </si>
  <si>
    <t>11.00301001.02.2</t>
  </si>
  <si>
    <t>11.00301002.01.2</t>
  </si>
  <si>
    <t>11.00301003.01.2</t>
  </si>
  <si>
    <t>11.00301004.01.2</t>
  </si>
  <si>
    <t>11.00301005.01.2</t>
  </si>
  <si>
    <t>11.00302001.01.2</t>
  </si>
  <si>
    <t>11.00302002.01.2</t>
  </si>
  <si>
    <t>11.00302003.01.2</t>
  </si>
  <si>
    <t>11.00302005.01.2</t>
  </si>
  <si>
    <t>11.00101001.01.2</t>
  </si>
  <si>
    <t>11.00101002.01.2</t>
  </si>
  <si>
    <t>11.00101003.01.2</t>
  </si>
  <si>
    <t>11.00101004.01.2</t>
  </si>
  <si>
    <t>11.00101005.01.2</t>
  </si>
  <si>
    <t>11.00101006.01.2</t>
  </si>
  <si>
    <t>11.00101007.02.2</t>
  </si>
  <si>
    <t>11.00201001.01.2</t>
  </si>
  <si>
    <t>11.00201002.01.2</t>
  </si>
  <si>
    <t>11.00201003.01.2</t>
  </si>
  <si>
    <t>11.00201004.02.2</t>
  </si>
  <si>
    <t>11.00201005.01.2</t>
  </si>
  <si>
    <t>11.00201006.01.2</t>
  </si>
  <si>
    <t>11.00401001.01.1</t>
  </si>
  <si>
    <t>11.00401001.01.2</t>
  </si>
  <si>
    <t>11.00401001.01.3</t>
  </si>
  <si>
    <t>11.00401001.01.4</t>
  </si>
  <si>
    <t>11.00401001.01.5</t>
  </si>
  <si>
    <t>11.00401002.01.1</t>
  </si>
  <si>
    <t>11.00401002.01.2</t>
  </si>
  <si>
    <t>11.00401002.01.3</t>
  </si>
  <si>
    <t>11.00401002.01.4</t>
  </si>
  <si>
    <t>11.00401002.01.5</t>
  </si>
  <si>
    <t>11.00401002.01.6</t>
  </si>
  <si>
    <t>11.00401003.01.1</t>
  </si>
  <si>
    <t>11.00401003.01.2</t>
  </si>
  <si>
    <t>11.00401003.01.3</t>
  </si>
  <si>
    <t>11.00401003.01.4</t>
  </si>
  <si>
    <t>11.00401003.01.5</t>
  </si>
  <si>
    <t>11.00401003.01.6</t>
  </si>
  <si>
    <t>11.00401004.01.1</t>
  </si>
  <si>
    <t>11.00401004.01.2</t>
  </si>
  <si>
    <t>11.00401004.01.3</t>
  </si>
  <si>
    <t>11.00401004.01.4</t>
  </si>
  <si>
    <t>11.00401004.01.5</t>
  </si>
  <si>
    <t>11.00401004.01.6</t>
  </si>
  <si>
    <t>11.00401004.01.7</t>
  </si>
  <si>
    <t>11.00501001.01.1</t>
  </si>
  <si>
    <t>11.00501001.01.2</t>
  </si>
  <si>
    <t>11.00501001.01.3</t>
  </si>
  <si>
    <t>11.00501001.01.4</t>
  </si>
  <si>
    <t>11.00501001.01.5</t>
  </si>
  <si>
    <t>11.00501001.01.6</t>
  </si>
  <si>
    <t>11.00501002.01.1</t>
  </si>
  <si>
    <t>11.00501002.01.2</t>
  </si>
  <si>
    <t>11.00501002.01.3</t>
  </si>
  <si>
    <t>11.00501002.01.4</t>
  </si>
  <si>
    <t>11.00501002.01.5</t>
  </si>
  <si>
    <t>11.00501002.01.6</t>
  </si>
  <si>
    <t>11.00501003.01.1</t>
  </si>
  <si>
    <t>11.00501003.01.2</t>
  </si>
  <si>
    <t>11.00501003.01.3</t>
  </si>
  <si>
    <t>11.00501003.01.4</t>
  </si>
  <si>
    <t>11.00501003.01.5</t>
  </si>
  <si>
    <t>11.00501003.01.6</t>
  </si>
  <si>
    <t>11.00501004.01.1</t>
  </si>
  <si>
    <t>11.00501005.01.1</t>
  </si>
  <si>
    <t>11.00501005.01.2</t>
  </si>
  <si>
    <t>11.00501005.01.3</t>
  </si>
  <si>
    <t>11.00501005.01.4</t>
  </si>
  <si>
    <t>11.00501005.01.5</t>
  </si>
  <si>
    <t>11.00501006.01.1</t>
  </si>
  <si>
    <t>11.00501006.01.2</t>
  </si>
  <si>
    <t>11.00501006.01.3</t>
  </si>
  <si>
    <t>11.00501006.01.4</t>
  </si>
  <si>
    <t>11.00501006.01.5</t>
  </si>
  <si>
    <t>11.00501006.01.6</t>
  </si>
  <si>
    <t>11.00501007.01.1</t>
  </si>
  <si>
    <t>11.00501007.01.2</t>
  </si>
  <si>
    <t>11.00501007.01.3</t>
  </si>
  <si>
    <t>11.00501007.01.4</t>
  </si>
  <si>
    <t>11.00501007.01.5</t>
  </si>
  <si>
    <t>11.00501007.01.6</t>
  </si>
  <si>
    <t>11.00501008.01.1</t>
  </si>
  <si>
    <t>11.00501009.02.1</t>
  </si>
  <si>
    <t>11.00501009.02.2</t>
  </si>
  <si>
    <t>11.00501009.02.3</t>
  </si>
  <si>
    <t>11.00501009.02.4</t>
  </si>
  <si>
    <t>11.00501009.02.5</t>
  </si>
  <si>
    <t>11.00501010.02.1</t>
  </si>
  <si>
    <t>11.00501010.02.2</t>
  </si>
  <si>
    <t>11.00501010.02.3</t>
  </si>
  <si>
    <t>11.00501010.02.4</t>
  </si>
  <si>
    <t>11.00501010.02.5</t>
  </si>
  <si>
    <t>11.00501010.02.6</t>
  </si>
  <si>
    <t>11.00501011.02.1</t>
  </si>
  <si>
    <t>11.00501011.02.2</t>
  </si>
  <si>
    <t>11.00501011.02.3</t>
  </si>
  <si>
    <t>11.00501011.02.4</t>
  </si>
  <si>
    <t>11.00501011.02.5</t>
  </si>
  <si>
    <t>11.00501011.02.6</t>
  </si>
  <si>
    <t>11.00501012.02.1</t>
  </si>
  <si>
    <t>11.00501013.02.1</t>
  </si>
  <si>
    <t>11.00501013.02.2</t>
  </si>
  <si>
    <t>11.00501013.02.3</t>
  </si>
  <si>
    <t>11.00501013.02.4</t>
  </si>
  <si>
    <t>11.00501013.02.5</t>
  </si>
  <si>
    <t>11.00501014.02.1</t>
  </si>
  <si>
    <t>11.00501014.02.2</t>
  </si>
  <si>
    <t>11.00501014.02.3</t>
  </si>
  <si>
    <t>11.00501014.02.4</t>
  </si>
  <si>
    <t>11.00501014.02.5</t>
  </si>
  <si>
    <t>11.00501014.02.6</t>
  </si>
  <si>
    <t>11.00501015.02.1</t>
  </si>
  <si>
    <t>11.00501015.02.2</t>
  </si>
  <si>
    <t>11.00501015.02.3</t>
  </si>
  <si>
    <t>11.00501015.02.4</t>
  </si>
  <si>
    <t>11.00501015.02.5</t>
  </si>
  <si>
    <t>11.00501015.02.6</t>
  </si>
  <si>
    <t>11.00501016.02.1</t>
  </si>
  <si>
    <t>11.00501017.03.1</t>
  </si>
  <si>
    <t>11.00501017.03.2</t>
  </si>
  <si>
    <t>11.00501017.03.3</t>
  </si>
  <si>
    <t>11.00501017.03.4</t>
  </si>
  <si>
    <t>11.00501017.03.5</t>
  </si>
  <si>
    <t>11.00501018.03.1</t>
  </si>
  <si>
    <t>11.00501018.03.2</t>
  </si>
  <si>
    <t>11.00501018.03.3</t>
  </si>
  <si>
    <t>11.00501018.03.4</t>
  </si>
  <si>
    <t>11.00501018.03.5</t>
  </si>
  <si>
    <t>11.00501018.03.6</t>
  </si>
  <si>
    <t>11.00501019.03.1</t>
  </si>
  <si>
    <t>11.00501019.03.2</t>
  </si>
  <si>
    <t>11.00501019.03.3</t>
  </si>
  <si>
    <t>11.00501019.03.4</t>
  </si>
  <si>
    <t>11.00501019.03.5</t>
  </si>
  <si>
    <t>11.00501019.03.6</t>
  </si>
  <si>
    <t>11.00501020.03.1</t>
  </si>
  <si>
    <t>11.00501021.04.1</t>
  </si>
  <si>
    <t>11.00501021.04.2</t>
  </si>
  <si>
    <t>11.00501021.04.3</t>
  </si>
  <si>
    <t>11.00501021.04.4</t>
  </si>
  <si>
    <t>11.00501021.04.5</t>
  </si>
  <si>
    <t>11.00501021.04.6</t>
  </si>
  <si>
    <t>11.00501021.04.7</t>
  </si>
  <si>
    <t>11.00601001.02.1</t>
  </si>
  <si>
    <t>11.00601001.02.2</t>
  </si>
  <si>
    <t>11.00601001.02.3</t>
  </si>
  <si>
    <t>11.00601001.02.4</t>
  </si>
  <si>
    <t>11.00601002.02.1</t>
  </si>
  <si>
    <t>11.00601002.02.2</t>
  </si>
  <si>
    <t>11.00601002.02.3</t>
  </si>
  <si>
    <t>11.00601002.02.4</t>
  </si>
  <si>
    <t>11.00601003.01.1</t>
  </si>
  <si>
    <t>11.00601003.01.2</t>
  </si>
  <si>
    <t>11.00601003.01.3</t>
  </si>
  <si>
    <t>11.00601003.01.4</t>
  </si>
  <si>
    <t>11.00601004.03.1</t>
  </si>
  <si>
    <t>11.00601004.03.2</t>
  </si>
  <si>
    <t>11.00601004.03.3</t>
  </si>
  <si>
    <t>11.00601004.03.4</t>
  </si>
  <si>
    <t>11.00601005.03.1</t>
  </si>
  <si>
    <t>11.00601005.03.2</t>
  </si>
  <si>
    <t>11.00601005.03.3</t>
  </si>
  <si>
    <t>11.00601006.01.1</t>
  </si>
  <si>
    <t>11.00601006.01.2</t>
  </si>
  <si>
    <t>11.00601006.01.3</t>
  </si>
  <si>
    <t>11.00601006.01.4</t>
  </si>
  <si>
    <t>11.00601007.02.1</t>
  </si>
  <si>
    <t>11.00601007.02.2</t>
  </si>
  <si>
    <t>11.00601007.02.3</t>
  </si>
  <si>
    <t>11.00601007.02.4</t>
  </si>
  <si>
    <t>11.00601008.02.1</t>
  </si>
  <si>
    <t>11.00601008.02.2</t>
  </si>
  <si>
    <t>11.00601008.02.3</t>
  </si>
  <si>
    <t>11.00601008.02.4</t>
  </si>
  <si>
    <t>11.00601009.01.1</t>
  </si>
  <si>
    <t>11.00601009.01.2</t>
  </si>
  <si>
    <t>11.00601009.01.3</t>
  </si>
  <si>
    <t>11.00601009.01.4</t>
  </si>
  <si>
    <t>11.00601010.03.1</t>
  </si>
  <si>
    <t>11.00601010.03.2</t>
  </si>
  <si>
    <t>11.00601010.03.3</t>
  </si>
  <si>
    <t>11.00601010.03.4</t>
  </si>
  <si>
    <t>11.00601011.03.1</t>
  </si>
  <si>
    <t>11.00601011.03.2</t>
  </si>
  <si>
    <t>11.00601011.03.3</t>
  </si>
  <si>
    <t>11.00601012.01.1</t>
  </si>
  <si>
    <t>11.00601012.01.2</t>
  </si>
  <si>
    <t>11.00601012.01.3</t>
  </si>
  <si>
    <t>11.00601012.01.4</t>
  </si>
  <si>
    <t>11.00601013.02.1</t>
  </si>
  <si>
    <t>11.00601013.02.2</t>
  </si>
  <si>
    <t>11.00601013.02.3</t>
  </si>
  <si>
    <t>11.00601013.02.4</t>
  </si>
  <si>
    <t>11.00601014.02.1</t>
  </si>
  <si>
    <t>11.00601014.02.2</t>
  </si>
  <si>
    <t>11.00601014.02.3</t>
  </si>
  <si>
    <t>11.00601014.02.4</t>
  </si>
  <si>
    <t>11.00601015.01.1</t>
  </si>
  <si>
    <t>11.00601015.01.2</t>
  </si>
  <si>
    <t>11.00601015.01.3</t>
  </si>
  <si>
    <t>11.00601015.01.4</t>
  </si>
  <si>
    <t>11.00601016.01.1</t>
  </si>
  <si>
    <t>11.00601016.01.2</t>
  </si>
  <si>
    <t>11.00601016.01.3</t>
  </si>
  <si>
    <t>11.00601016.01.4</t>
  </si>
  <si>
    <t>11.00601017.02.1</t>
  </si>
  <si>
    <t>11.00601017.02.2</t>
  </si>
  <si>
    <t>11.00601017.02.3</t>
  </si>
  <si>
    <t>11.00601017.02.4</t>
  </si>
  <si>
    <t>11.00601023.01.1</t>
  </si>
  <si>
    <t>11.00601023.01.2</t>
  </si>
  <si>
    <t>11.00601022.01.1</t>
  </si>
  <si>
    <t>11.00601022.01.2</t>
  </si>
  <si>
    <t>11.00601022.01.3</t>
  </si>
  <si>
    <t>11.00601021.02.1</t>
  </si>
  <si>
    <t>11.00601021.02.2</t>
  </si>
  <si>
    <t>11.00601021.02.3</t>
  </si>
  <si>
    <t>11.00601020.01.1</t>
  </si>
  <si>
    <t>11.00601020.01.2</t>
  </si>
  <si>
    <t>11.00601020.01.3</t>
  </si>
  <si>
    <t>11.00601019.03.1</t>
  </si>
  <si>
    <t>11.00601019.03.2</t>
  </si>
  <si>
    <t>11.00601019.03.3</t>
  </si>
  <si>
    <t>11.00601019.03.4</t>
  </si>
  <si>
    <t>12.00101001.01.2</t>
  </si>
  <si>
    <t>12.00101002.01.2</t>
  </si>
  <si>
    <t>12.00101003.01.2</t>
  </si>
  <si>
    <t>12.00101004.01.2</t>
  </si>
  <si>
    <t>12.00101005.02.2</t>
  </si>
  <si>
    <t>12.00101006.02.2</t>
  </si>
  <si>
    <t>12.00101007.02.2</t>
  </si>
  <si>
    <t>12.00101008.02.2</t>
  </si>
  <si>
    <t>12.00101009.01.2</t>
  </si>
  <si>
    <t>12.00201001.01.1</t>
  </si>
  <si>
    <t>12.00201002.01.1</t>
  </si>
  <si>
    <t>12.00201003.01.1</t>
  </si>
  <si>
    <t>12.00201004.01.1</t>
  </si>
  <si>
    <t>12.00201005.01.1</t>
  </si>
  <si>
    <t>12.00201006.01.1</t>
  </si>
  <si>
    <t>12.00201007.01.1</t>
  </si>
  <si>
    <t>12.00201008.01.1</t>
  </si>
  <si>
    <t>12.00201009.01.1</t>
  </si>
  <si>
    <t>21.00101001.01.2</t>
  </si>
  <si>
    <t>21.00101003.01.2</t>
  </si>
  <si>
    <t>21.00101004.02.2</t>
  </si>
  <si>
    <t>21.00101005.01.2</t>
  </si>
  <si>
    <t>21.00102001.01.2</t>
  </si>
  <si>
    <t>21.00102003.01.2</t>
  </si>
  <si>
    <t>21.00102004.02.2</t>
  </si>
  <si>
    <t>21.00103002.01.2</t>
  </si>
  <si>
    <t>21.00103003.01.2</t>
  </si>
  <si>
    <t>21.00103006.01.2</t>
  </si>
  <si>
    <t>managerul, directorul medical, directorul financiar contabil și directorul de îngrijiri</t>
  </si>
  <si>
    <t>21.00102005.01.2</t>
  </si>
  <si>
    <r>
      <rPr>
        <b/>
        <sz val="10"/>
        <rFont val="Times New Roman"/>
        <family val="1"/>
      </rPr>
      <t>managerul general, directorul medical</t>
    </r>
    <r>
      <rPr>
        <sz val="10"/>
        <rFont val="Times New Roman"/>
        <family val="1"/>
      </rPr>
      <t>, directorul economic, directorul tehnic şi asistentul-şef.</t>
    </r>
  </si>
  <si>
    <t>Director tehnic</t>
  </si>
  <si>
    <t>Asistent medical-şef</t>
  </si>
  <si>
    <t>21.00103004.02.2</t>
  </si>
  <si>
    <t>21.00201001.01.1</t>
  </si>
  <si>
    <t>21.00201002.01.1</t>
  </si>
  <si>
    <t>21.00201003.01.1</t>
  </si>
  <si>
    <t>21.00201004.01.1</t>
  </si>
  <si>
    <t>21.00201005.01.1</t>
  </si>
  <si>
    <t>21.00201006.01.1</t>
  </si>
  <si>
    <t>21.00201007.01.1</t>
  </si>
  <si>
    <t>21.00201008.01.1</t>
  </si>
  <si>
    <t>21.00201009.01.1</t>
  </si>
  <si>
    <t>21.00201010.01.1</t>
  </si>
  <si>
    <t>21.00201011.01.1</t>
  </si>
  <si>
    <t>21.00201012.01.1</t>
  </si>
  <si>
    <t>21.00201013.01.1</t>
  </si>
  <si>
    <t>21.00201014.01.1</t>
  </si>
  <si>
    <t>21.00201015.01.1</t>
  </si>
  <si>
    <t>21.00201016.01.1</t>
  </si>
  <si>
    <t>21.00201017.01.1</t>
  </si>
  <si>
    <t>21.00201018.01.1</t>
  </si>
  <si>
    <t>21.00201019.01.1</t>
  </si>
  <si>
    <t>21.00201020.01.1</t>
  </si>
  <si>
    <t>21.00201021.01.1</t>
  </si>
  <si>
    <t>21.00201022.02.1</t>
  </si>
  <si>
    <t>21.00201023.02.1</t>
  </si>
  <si>
    <t>21.00201024.02.1</t>
  </si>
  <si>
    <t>21.00201025.02.1</t>
  </si>
  <si>
    <t>21.00201026.11.1</t>
  </si>
  <si>
    <t>21.00201027.11.1</t>
  </si>
  <si>
    <t>21.00201028.11.1</t>
  </si>
  <si>
    <t>21.00201029.01.1</t>
  </si>
  <si>
    <t>21.00201030.01.1</t>
  </si>
  <si>
    <t>21.00201031.01.1</t>
  </si>
  <si>
    <t>21.00201032.27.1</t>
  </si>
  <si>
    <t>21.00201033.27.1</t>
  </si>
  <si>
    <t>21.00201034.27.1</t>
  </si>
  <si>
    <t>21.00201035.01.1</t>
  </si>
  <si>
    <t>21.00201036.01.1</t>
  </si>
  <si>
    <t>21.00201037.01.1</t>
  </si>
  <si>
    <t>21.00201038.01.1</t>
  </si>
  <si>
    <t>21.00201039.01.1</t>
  </si>
  <si>
    <t>21.00201040.01.1</t>
  </si>
  <si>
    <t>21.00201041.01.1</t>
  </si>
  <si>
    <t>21.00201042.01.1</t>
  </si>
  <si>
    <t>21.00201043.01.1</t>
  </si>
  <si>
    <t>21.00201044.01.1</t>
  </si>
  <si>
    <t>21.00201045.01.1</t>
  </si>
  <si>
    <t>21.00201046.01.1</t>
  </si>
  <si>
    <t>21.00201047.01.1</t>
  </si>
  <si>
    <t>21.00201048.01.1</t>
  </si>
  <si>
    <t>21.00201049.01.1</t>
  </si>
  <si>
    <t>21.00201050.02.1</t>
  </si>
  <si>
    <t>21.00201051.02.1</t>
  </si>
  <si>
    <t>21.00201052.02.1</t>
  </si>
  <si>
    <t>21.00205001.05.1</t>
  </si>
  <si>
    <t>21.00205002.05.1</t>
  </si>
  <si>
    <t>21.00205003.04.1</t>
  </si>
  <si>
    <t>21.00205004.05.1</t>
  </si>
  <si>
    <t>21.00205005.05.1</t>
  </si>
  <si>
    <t>21.00205006.05.1</t>
  </si>
  <si>
    <t>21.00205007.05.1</t>
  </si>
  <si>
    <t>21.00205008.04.1</t>
  </si>
  <si>
    <t>21.00205009.04.1</t>
  </si>
  <si>
    <t>21.00205010.04.1</t>
  </si>
  <si>
    <t>21.00205011.01.1</t>
  </si>
  <si>
    <t>21.00205012.01.1</t>
  </si>
  <si>
    <t>21.00205013.01.1</t>
  </si>
  <si>
    <t>21.00205014.01.1</t>
  </si>
  <si>
    <t>21.00209001.02.1</t>
  </si>
  <si>
    <t>21.00209002.02.1</t>
  </si>
  <si>
    <t>21.00209003.05.1</t>
  </si>
  <si>
    <t>21.00209004.01.1</t>
  </si>
  <si>
    <t>21.00209005.01.1</t>
  </si>
  <si>
    <t>Asistent medical comunitar</t>
  </si>
  <si>
    <t>21.00301001.01.2</t>
  </si>
  <si>
    <t>21.00301002.01.2</t>
  </si>
  <si>
    <t>21.00302001.01.2</t>
  </si>
  <si>
    <t>21.00302002.01.2</t>
  </si>
  <si>
    <t>21.00303001.01.1</t>
  </si>
  <si>
    <t>21.00303002.01.1</t>
  </si>
  <si>
    <t>21.00303003.01.1</t>
  </si>
  <si>
    <t>21.00303004.01.1</t>
  </si>
  <si>
    <t>21.00303005.01.1</t>
  </si>
  <si>
    <t>21.00303006.01.1</t>
  </si>
  <si>
    <t>21.00303007.01.1</t>
  </si>
  <si>
    <t>21.00303008.01.1</t>
  </si>
  <si>
    <t>21.00303009.06.1</t>
  </si>
  <si>
    <t>21.00303010.06.1</t>
  </si>
  <si>
    <t>21.00303011.06.1</t>
  </si>
  <si>
    <t>21.00303012.01.1</t>
  </si>
  <si>
    <t>21.00303013.01.1</t>
  </si>
  <si>
    <t>21.00303014.01.1</t>
  </si>
  <si>
    <t>21.00303015.01.1</t>
  </si>
  <si>
    <t>21.00303016.01.1</t>
  </si>
  <si>
    <t>21.00303017.01.1</t>
  </si>
  <si>
    <t>21.00303018.01.1</t>
  </si>
  <si>
    <t>21.00303019.02.1</t>
  </si>
  <si>
    <t>21.00303020.02.1</t>
  </si>
  <si>
    <t>21.00303021.02.1</t>
  </si>
  <si>
    <t>21.00303022.04.1</t>
  </si>
  <si>
    <t>21.00303023.04.1</t>
  </si>
  <si>
    <t>21.00303024.04.1</t>
  </si>
  <si>
    <t>21.00303025.03.1</t>
  </si>
  <si>
    <t>21.00303026.03.1</t>
  </si>
  <si>
    <t>21.00303027.03.1</t>
  </si>
  <si>
    <t>21.00303028.06.1</t>
  </si>
  <si>
    <t>21.00303029.06.1</t>
  </si>
  <si>
    <t>21.00303030.06.1</t>
  </si>
  <si>
    <t>21.00303031.02.1</t>
  </si>
  <si>
    <t>21.00303032.02.1</t>
  </si>
  <si>
    <t>21.00303033.02.1</t>
  </si>
  <si>
    <t>21.00303034.02.1</t>
  </si>
  <si>
    <t>21.00303035.04.1</t>
  </si>
  <si>
    <t>21.00303036.04.1</t>
  </si>
  <si>
    <t>21.00303037.04.1</t>
  </si>
  <si>
    <t>21.00303038.04.1</t>
  </si>
  <si>
    <t>21.00303039.04.1</t>
  </si>
  <si>
    <t>21.00303040.04.1</t>
  </si>
  <si>
    <t>21.00303041.02.1</t>
  </si>
  <si>
    <t>21.00303042.02.1</t>
  </si>
  <si>
    <t>21.00303043.02.1</t>
  </si>
  <si>
    <t>21.00303044.01.1</t>
  </si>
  <si>
    <t>21.00303045.04.1</t>
  </si>
  <si>
    <t>21.00303046.02.1</t>
  </si>
  <si>
    <t>21.00303047.01.1</t>
  </si>
  <si>
    <t>21.00304001.01.1</t>
  </si>
  <si>
    <t>21.00304002.01.1</t>
  </si>
  <si>
    <t>21.00304003.01.1</t>
  </si>
  <si>
    <t>21.00304004.01.1</t>
  </si>
  <si>
    <t>21.00304005.02.1</t>
  </si>
  <si>
    <t>21.00304006.01.1</t>
  </si>
  <si>
    <t>31.00101001.01.2</t>
  </si>
  <si>
    <t>31.00101002.01.2</t>
  </si>
  <si>
    <t>31.00101003.01.2</t>
  </si>
  <si>
    <t>31.00101004.03.2</t>
  </si>
  <si>
    <t>31.00101005.01.2</t>
  </si>
  <si>
    <t>31.00101006.01.2</t>
  </si>
  <si>
    <t>31.00101007.04.2</t>
  </si>
  <si>
    <t>31.00101008.01.2</t>
  </si>
  <si>
    <t>31.00101009.01.2</t>
  </si>
  <si>
    <t>31.00201001.08.1</t>
  </si>
  <si>
    <t>31.00201001.08.2</t>
  </si>
  <si>
    <t>31.00201001.08.3</t>
  </si>
  <si>
    <t>31.00201001.08.4</t>
  </si>
  <si>
    <t>31.00201002.03.1</t>
  </si>
  <si>
    <t>31.00201002.03.2</t>
  </si>
  <si>
    <t>31.00201002.03.3</t>
  </si>
  <si>
    <t>31.00201002.03.4</t>
  </si>
  <si>
    <t>31.00201003.10.1</t>
  </si>
  <si>
    <t>31.00201003.10.2</t>
  </si>
  <si>
    <t>31.00201003.10.3</t>
  </si>
  <si>
    <t>31.00201003.10.4</t>
  </si>
  <si>
    <t>31.00201004.05.1</t>
  </si>
  <si>
    <t>31.00201004.05.2</t>
  </si>
  <si>
    <t>31.00201004.05.3</t>
  </si>
  <si>
    <t>31.00201004.05.4</t>
  </si>
  <si>
    <t>31.00201005.05.1</t>
  </si>
  <si>
    <t>31.00201005.05.2</t>
  </si>
  <si>
    <t>31.00201005.05.3</t>
  </si>
  <si>
    <t>31.00201005.05.4</t>
  </si>
  <si>
    <t>31.00201006.05.1</t>
  </si>
  <si>
    <t>31.00201006.05.2</t>
  </si>
  <si>
    <t>31.00201006.05.3</t>
  </si>
  <si>
    <t>31.00201006.05.4</t>
  </si>
  <si>
    <t>31.00201007.21.1</t>
  </si>
  <si>
    <t>31.00201007.21.2</t>
  </si>
  <si>
    <t>31.00201007.21.3</t>
  </si>
  <si>
    <t>31.00201007.21.4</t>
  </si>
  <si>
    <t>31.00201008.04.1</t>
  </si>
  <si>
    <t>31.00201008.04.2</t>
  </si>
  <si>
    <t>31.00201008.04.3</t>
  </si>
  <si>
    <t>31.00201008.04.4</t>
  </si>
  <si>
    <t>31.00201009.08.1</t>
  </si>
  <si>
    <t>31.00201009.08.2</t>
  </si>
  <si>
    <t>31.00201009.08.3</t>
  </si>
  <si>
    <t>31.00201009.08.4</t>
  </si>
  <si>
    <t>31.00201010.01.1</t>
  </si>
  <si>
    <t>31.00201010.01.2</t>
  </si>
  <si>
    <t>31.00201010.01.3</t>
  </si>
  <si>
    <t>31.00201010.01.4</t>
  </si>
  <si>
    <t>31.00201011.04.1</t>
  </si>
  <si>
    <t>31.00201012.01.1</t>
  </si>
  <si>
    <t>31.00201012.01.2</t>
  </si>
  <si>
    <t>31.00102001.01.2</t>
  </si>
  <si>
    <t>31.00102002.01.2</t>
  </si>
  <si>
    <t>31.00102007.04.2</t>
  </si>
  <si>
    <t>31.00102008.01.2</t>
  </si>
  <si>
    <t>31.00102009.01.2</t>
  </si>
  <si>
    <t>31.00202001.08.1</t>
  </si>
  <si>
    <t>31.00202001.08.2</t>
  </si>
  <si>
    <t>31.00202001.08.3</t>
  </si>
  <si>
    <t>31.00202001.08.4</t>
  </si>
  <si>
    <t>31.00202002.03.1</t>
  </si>
  <si>
    <t>31.00202002.03.2</t>
  </si>
  <si>
    <t>31.00202002.03.3</t>
  </si>
  <si>
    <t>31.00202002.03.4</t>
  </si>
  <si>
    <t>31.00202003.10.1</t>
  </si>
  <si>
    <t>31.00202003.10.2</t>
  </si>
  <si>
    <t>31.00202003.10.3</t>
  </si>
  <si>
    <t>31.00202003.10.4</t>
  </si>
  <si>
    <t>31.00202004.05.1</t>
  </si>
  <si>
    <t>31.00202004.05.2</t>
  </si>
  <si>
    <t>31.00202004.05.3</t>
  </si>
  <si>
    <t>31.00202004.05.4</t>
  </si>
  <si>
    <t>31.00202005.05.1</t>
  </si>
  <si>
    <t>31.00202005.05.2</t>
  </si>
  <si>
    <t>31.00202005.05.3</t>
  </si>
  <si>
    <t>31.00202005.05.4</t>
  </si>
  <si>
    <t>31.00202006.05.1</t>
  </si>
  <si>
    <t>31.00202006.05.2</t>
  </si>
  <si>
    <t>31.00202006.05.3</t>
  </si>
  <si>
    <t>31.00202006.05.4</t>
  </si>
  <si>
    <t>31.00202007.21.1</t>
  </si>
  <si>
    <t>31.00202007.21.2</t>
  </si>
  <si>
    <t>31.00202007.21.3</t>
  </si>
  <si>
    <t>31.00202007.21.4</t>
  </si>
  <si>
    <t>31.00202008.04.1</t>
  </si>
  <si>
    <t>31.00202008.04.2</t>
  </si>
  <si>
    <t>31.00202008.04.3</t>
  </si>
  <si>
    <t>31.00202008.04.4</t>
  </si>
  <si>
    <t>31.00202009.08.1</t>
  </si>
  <si>
    <t>31.00202009.08.2</t>
  </si>
  <si>
    <t>31.00202009.08.3</t>
  </si>
  <si>
    <t>31.00202009.08.4</t>
  </si>
  <si>
    <t>31.00202010.01.1</t>
  </si>
  <si>
    <t>31.00202010.01.2</t>
  </si>
  <si>
    <t>31.00202010.01.3</t>
  </si>
  <si>
    <t>31.00202010.01.4</t>
  </si>
  <si>
    <t>31.00202011.04.1</t>
  </si>
  <si>
    <t>31.00202012.01.1</t>
  </si>
  <si>
    <t>31.00202012.01.2</t>
  </si>
  <si>
    <t>32.00101001.01.2</t>
  </si>
  <si>
    <t>32.00101002.01.2</t>
  </si>
  <si>
    <t>32.00101003.01.2</t>
  </si>
  <si>
    <t>32.00101004.03.2</t>
  </si>
  <si>
    <t>32.00101005.01.2</t>
  </si>
  <si>
    <t>32.00101006.01.2</t>
  </si>
  <si>
    <t>32.00101007.04.2</t>
  </si>
  <si>
    <t>32.00101008.01.2</t>
  </si>
  <si>
    <t>32.00101009.01.2</t>
  </si>
  <si>
    <t>32.00201001.10.1</t>
  </si>
  <si>
    <t>32.00201001.10.2</t>
  </si>
  <si>
    <t>32.00201001.10.3</t>
  </si>
  <si>
    <t>32.00201001.10.4</t>
  </si>
  <si>
    <t>32.00201002.07.1</t>
  </si>
  <si>
    <t>32.00201002.07.2</t>
  </si>
  <si>
    <t>32.00201002.07.3</t>
  </si>
  <si>
    <t>32.00201002.07.4</t>
  </si>
  <si>
    <t>32.00201003.03.1</t>
  </si>
  <si>
    <t>32.00201003.03.2</t>
  </si>
  <si>
    <t>32.00201003.03.3</t>
  </si>
  <si>
    <t>32.00201003.03.4</t>
  </si>
  <si>
    <t>32.00201004.07.1</t>
  </si>
  <si>
    <t>32.00201004.07.2</t>
  </si>
  <si>
    <t>32.00201004.07.3</t>
  </si>
  <si>
    <t>32.00201004.07.4</t>
  </si>
  <si>
    <t>32.00201005.01.1</t>
  </si>
  <si>
    <t>32.00201006.02.1</t>
  </si>
  <si>
    <t>32.00102001.01.2</t>
  </si>
  <si>
    <t>32.00102002.01.2</t>
  </si>
  <si>
    <t>32.00102003.01.2</t>
  </si>
  <si>
    <t>32.00102004.03.2</t>
  </si>
  <si>
    <t>32.00102005.01.2</t>
  </si>
  <si>
    <t>32.00102006.01.2</t>
  </si>
  <si>
    <t>32.00102007.04.2</t>
  </si>
  <si>
    <t>32.00102008.01.2</t>
  </si>
  <si>
    <t>32.00102009.01.2</t>
  </si>
  <si>
    <t>32.00202001.10.1</t>
  </si>
  <si>
    <t>32.00202001.10.2</t>
  </si>
  <si>
    <t>32.00202001.10.3</t>
  </si>
  <si>
    <t>32.00202001.10.4</t>
  </si>
  <si>
    <t>32.00202002.07.1</t>
  </si>
  <si>
    <t>32.00202002.07.2</t>
  </si>
  <si>
    <t>32.00202002.07.3</t>
  </si>
  <si>
    <t>32.00202002.07.4</t>
  </si>
  <si>
    <t>32.00202003.03.1</t>
  </si>
  <si>
    <t>32.00202003.03.2</t>
  </si>
  <si>
    <t>32.00202003.03.3</t>
  </si>
  <si>
    <t>32.00202003.03.4</t>
  </si>
  <si>
    <t>32.00202004.07.1</t>
  </si>
  <si>
    <t>32.00202004.07.2</t>
  </si>
  <si>
    <t>32.00202004.07.3</t>
  </si>
  <si>
    <t>32.00202004.07.4</t>
  </si>
  <si>
    <t>32.00202005.01.1</t>
  </si>
  <si>
    <t>32.00202006.02.1</t>
  </si>
  <si>
    <t>33.00101001.01.2</t>
  </si>
  <si>
    <t>33.00101002.01.2</t>
  </si>
  <si>
    <t>33.00101003.01.2</t>
  </si>
  <si>
    <t>33.00101004.03.2</t>
  </si>
  <si>
    <t>33.00101005.01.2</t>
  </si>
  <si>
    <t>33.00101006.01.2</t>
  </si>
  <si>
    <t>33.00101007.04.2</t>
  </si>
  <si>
    <t>33.00101008.01.2</t>
  </si>
  <si>
    <t>33.00101009.01.2</t>
  </si>
  <si>
    <t>33.00201001.14.1</t>
  </si>
  <si>
    <t>33.00201001.14.2</t>
  </si>
  <si>
    <t>33.00201001.14.3</t>
  </si>
  <si>
    <t>33.00201001.14.4</t>
  </si>
  <si>
    <t>33.00201002.08.1</t>
  </si>
  <si>
    <t>33.00201003.05.1</t>
  </si>
  <si>
    <t>33.00201004.05.1</t>
  </si>
  <si>
    <t>33.00201005.08.1</t>
  </si>
  <si>
    <t>33.00201006.08.1</t>
  </si>
  <si>
    <t>33.00201006.08.2</t>
  </si>
  <si>
    <t>33.00201006.08.3</t>
  </si>
  <si>
    <t>33.00201006.08.4</t>
  </si>
  <si>
    <t>33.00201007.13.1</t>
  </si>
  <si>
    <t>33.00201007.13.2</t>
  </si>
  <si>
    <t>33.00201007.13.3</t>
  </si>
  <si>
    <t>33.00201007.13.4</t>
  </si>
  <si>
    <t>33.00201008.02.1</t>
  </si>
  <si>
    <t>33.00201009.01.1</t>
  </si>
  <si>
    <t>33.00102001.01.2</t>
  </si>
  <si>
    <t>33.00102002.01.2</t>
  </si>
  <si>
    <t>33.00102003.01.2</t>
  </si>
  <si>
    <t>33.00102004.03.2</t>
  </si>
  <si>
    <t>33.00102005.01.2</t>
  </si>
  <si>
    <t>33.00102006.01.2</t>
  </si>
  <si>
    <t>33.00102007.04.2</t>
  </si>
  <si>
    <t>33.00102008.01.2</t>
  </si>
  <si>
    <t>33.00102009.01.2</t>
  </si>
  <si>
    <t>33.00202001.14.1</t>
  </si>
  <si>
    <t>33.00202001.14.2</t>
  </si>
  <si>
    <t>33.00202001.14.3</t>
  </si>
  <si>
    <t>33.00202001.14.4</t>
  </si>
  <si>
    <t>33.00202002.08.1</t>
  </si>
  <si>
    <t>33.00202003.05.1</t>
  </si>
  <si>
    <t>33.00202004.05.1</t>
  </si>
  <si>
    <t>33.00202005.08.1</t>
  </si>
  <si>
    <t>33.00202006.08.1</t>
  </si>
  <si>
    <t>33.00202006.08.2</t>
  </si>
  <si>
    <t>33.00202006.08.3</t>
  </si>
  <si>
    <t>33.00202006.08.4</t>
  </si>
  <si>
    <t>33.00202007.13.1</t>
  </si>
  <si>
    <t>33.00202007.13.2</t>
  </si>
  <si>
    <t>33.00202007.13.3</t>
  </si>
  <si>
    <t>33.00202007.13.4</t>
  </si>
  <si>
    <t>33.00202008.02.1</t>
  </si>
  <si>
    <t>33.00202009.01.1</t>
  </si>
  <si>
    <t>34.00101001.01.2</t>
  </si>
  <si>
    <t>34.00101002.01.2</t>
  </si>
  <si>
    <t>34.00201001.06.1</t>
  </si>
  <si>
    <t>34.00201001.06.2</t>
  </si>
  <si>
    <t>34.00201001.06.3</t>
  </si>
  <si>
    <t>34.00201001.06.4</t>
  </si>
  <si>
    <t>34.00201002.09.1</t>
  </si>
  <si>
    <t>34.00201002.09.2</t>
  </si>
  <si>
    <t>34.00201002.09.3</t>
  </si>
  <si>
    <t>34.00201002.09.4</t>
  </si>
  <si>
    <t>34.00201003.02.1</t>
  </si>
  <si>
    <t>34.00201003.02.2</t>
  </si>
  <si>
    <t>34.00201003.02.3</t>
  </si>
  <si>
    <t>34.00201003.02.4</t>
  </si>
  <si>
    <t>34.00201004.08.1</t>
  </si>
  <si>
    <t>34.00201004.08.2</t>
  </si>
  <si>
    <t>34.00201004.08.3</t>
  </si>
  <si>
    <t>34.00201004.08.4</t>
  </si>
  <si>
    <t>34.00201005.03.1</t>
  </si>
  <si>
    <t>34.00201005.03.2</t>
  </si>
  <si>
    <t>34.00201005.03.3</t>
  </si>
  <si>
    <t>34.00201005.03.4</t>
  </si>
  <si>
    <t>35.00101001.01.2</t>
  </si>
  <si>
    <t>35.00101002.02.2</t>
  </si>
  <si>
    <t>35.00101003.01.2</t>
  </si>
  <si>
    <t>35.00101004.04.2</t>
  </si>
  <si>
    <t>35.00101005.01.2</t>
  </si>
  <si>
    <t>35.00201001.01.1</t>
  </si>
  <si>
    <t>35.00201001.01.2</t>
  </si>
  <si>
    <t>35.00201001.01.3</t>
  </si>
  <si>
    <t>35.00201002.01.1</t>
  </si>
  <si>
    <t>35.00201002.01.2</t>
  </si>
  <si>
    <t>35.00201002.01.3</t>
  </si>
  <si>
    <t>35.00201003.01.1</t>
  </si>
  <si>
    <t>35.00201003.01.2</t>
  </si>
  <si>
    <t>35.00201003.01.3</t>
  </si>
  <si>
    <t>35.00201004.01.1</t>
  </si>
  <si>
    <t>35.00201004.01.2</t>
  </si>
  <si>
    <t>35.00201004.01.3</t>
  </si>
  <si>
    <t>41.00100001.01.2</t>
  </si>
  <si>
    <t>41.00100002.01.2</t>
  </si>
  <si>
    <t>41.00100003.01.2</t>
  </si>
  <si>
    <t>41.00100004.02.2</t>
  </si>
  <si>
    <t>41.00100005.01.2</t>
  </si>
  <si>
    <t>41.00100006.01.2</t>
  </si>
  <si>
    <t>41.00100007.01.2</t>
  </si>
  <si>
    <t>42.00100001.01.1</t>
  </si>
  <si>
    <t>42.00100002.01.1</t>
  </si>
  <si>
    <t>42.00100003.01.1</t>
  </si>
  <si>
    <t>42.00100004.02.1</t>
  </si>
  <si>
    <t>42.00100005.02.1</t>
  </si>
  <si>
    <t>42.00100006.02.1</t>
  </si>
  <si>
    <t>42.00100007.01.1</t>
  </si>
  <si>
    <t>42.00100008.02.1</t>
  </si>
  <si>
    <t>42.00200001.03.1</t>
  </si>
  <si>
    <t>42.00200002.03.1</t>
  </si>
  <si>
    <t>42.00200003.03.1</t>
  </si>
  <si>
    <t>42.00200004.05.1</t>
  </si>
  <si>
    <t>42.00200005.04.1</t>
  </si>
  <si>
    <t>42.00200006.05.1</t>
  </si>
  <si>
    <t>42.00200007.04.1</t>
  </si>
  <si>
    <t>42.00200008.04.1</t>
  </si>
  <si>
    <t>42.00200009.04.1</t>
  </si>
  <si>
    <t>42.00200010.04.1</t>
  </si>
  <si>
    <t>42.00200011.04.1</t>
  </si>
  <si>
    <t>42.00200012.01.1</t>
  </si>
  <si>
    <t>42.00200013.01.1</t>
  </si>
  <si>
    <t>42.00200014.01.1</t>
  </si>
  <si>
    <t>42.00200015.01.1</t>
  </si>
  <si>
    <t>42.00200016.01.1</t>
  </si>
  <si>
    <t>42.00200017.01.1</t>
  </si>
  <si>
    <t>42.00200018.01.1</t>
  </si>
  <si>
    <t>42.00200019.01.1</t>
  </si>
  <si>
    <t>42.00200020.01.1</t>
  </si>
  <si>
    <t>51.00101001.01.1</t>
  </si>
  <si>
    <t>51.00101001.01.2</t>
  </si>
  <si>
    <t>51.00101002.01.1</t>
  </si>
  <si>
    <t>51.00101002.01.2</t>
  </si>
  <si>
    <t>51.00101002.01.3</t>
  </si>
  <si>
    <t>51.00101002.01.4</t>
  </si>
  <si>
    <t>51.00101003.02.1</t>
  </si>
  <si>
    <t>51.00101003.02.2</t>
  </si>
  <si>
    <t>51.00101003.02.3</t>
  </si>
  <si>
    <t>51.00101003.02.4</t>
  </si>
  <si>
    <t>51.00101004.01.1</t>
  </si>
  <si>
    <t>51.00101004.01.2</t>
  </si>
  <si>
    <t>51.00101004.01.3</t>
  </si>
  <si>
    <t>51.00101004.01.4</t>
  </si>
  <si>
    <t>51.00101004.01.5</t>
  </si>
  <si>
    <t>51.00101004.01.6</t>
  </si>
  <si>
    <t>51.00101005.01.1</t>
  </si>
  <si>
    <t>51.00101005.01.2</t>
  </si>
  <si>
    <t>51.00101006.01.1</t>
  </si>
  <si>
    <t>51.00101007.01.1</t>
  </si>
  <si>
    <t>51.00201001.01.4</t>
  </si>
  <si>
    <t>51.00201002.01.1</t>
  </si>
  <si>
    <t>51.00201002.01.2</t>
  </si>
  <si>
    <t>51.00201002.01.3</t>
  </si>
  <si>
    <t>51.00201002.01.4</t>
  </si>
  <si>
    <t>51.00201003.02.1</t>
  </si>
  <si>
    <t>51.00201003.02.2</t>
  </si>
  <si>
    <t>51.00201003.02.3</t>
  </si>
  <si>
    <t>51.00201003.02.4</t>
  </si>
  <si>
    <t>51.00201004.01.1</t>
  </si>
  <si>
    <t>51.00201004.01.2</t>
  </si>
  <si>
    <t>51.00201004.01.3</t>
  </si>
  <si>
    <t>51.00201004.01.4</t>
  </si>
  <si>
    <t>51.00201004.01.5</t>
  </si>
  <si>
    <t>51.00201004.01.6</t>
  </si>
  <si>
    <t>51.00201005.01.1</t>
  </si>
  <si>
    <t>51.00201005.01.2</t>
  </si>
  <si>
    <t>51.00201001.01.1</t>
  </si>
  <si>
    <t>51.00201001.01.2</t>
  </si>
  <si>
    <t>51.00201001.01.3</t>
  </si>
  <si>
    <t>52.00101001.05.1</t>
  </si>
  <si>
    <t>52.00101002.03.1</t>
  </si>
  <si>
    <t>52.00101005.05.1</t>
  </si>
  <si>
    <t>52.00101006.01.1</t>
  </si>
  <si>
    <t>52.00101007.07.1</t>
  </si>
  <si>
    <t>52.00101007.07.2</t>
  </si>
  <si>
    <t>52.00101007.07.3</t>
  </si>
  <si>
    <t>52.00101007.07.4</t>
  </si>
  <si>
    <t>52.00101007.07.5</t>
  </si>
  <si>
    <t>52.00101008.07.1</t>
  </si>
  <si>
    <t>52.00101008.07.2</t>
  </si>
  <si>
    <t>52.00101008.07.3</t>
  </si>
  <si>
    <t>52.00101008.07.4</t>
  </si>
  <si>
    <t>52.00101008.07.5</t>
  </si>
  <si>
    <t>52.00101009.07.1</t>
  </si>
  <si>
    <t>52.00101010.05.1</t>
  </si>
  <si>
    <t>52.00101010.05.2</t>
  </si>
  <si>
    <t>52.00101010.05.3</t>
  </si>
  <si>
    <t>52.00101010.05.4</t>
  </si>
  <si>
    <t>52.00101010.05.5</t>
  </si>
  <si>
    <t>52.00101011.05.1</t>
  </si>
  <si>
    <t>52.00101011.05.2</t>
  </si>
  <si>
    <t>52.00101011.05.3</t>
  </si>
  <si>
    <t>52.00101011.05.4</t>
  </si>
  <si>
    <t>52.00101011.05.5</t>
  </si>
  <si>
    <t>52.00101012.05.1</t>
  </si>
  <si>
    <t>52.00101013.01.1</t>
  </si>
  <si>
    <t>52.00101013.01.2</t>
  </si>
  <si>
    <t>52.00101013.01.3</t>
  </si>
  <si>
    <t>52.00101013.01.4</t>
  </si>
  <si>
    <t>52.00101013.01.5</t>
  </si>
  <si>
    <t>52.00101014.01.1</t>
  </si>
  <si>
    <t>53.00101001.02.2</t>
  </si>
  <si>
    <t>53.00101001.02.3</t>
  </si>
  <si>
    <t>53.00101001.02.4</t>
  </si>
  <si>
    <t>53.00101001.02.5</t>
  </si>
  <si>
    <t>53.00101002.01.1</t>
  </si>
  <si>
    <t>53.00101002.01.2</t>
  </si>
  <si>
    <t>53.00101002.01.3</t>
  </si>
  <si>
    <t>53.00101002.01.4</t>
  </si>
  <si>
    <t>53.00101002.01.5</t>
  </si>
  <si>
    <t>53.00101001.02.1</t>
  </si>
  <si>
    <t>54.00101001.01.1</t>
  </si>
  <si>
    <t>54.00101001.01.2</t>
  </si>
  <si>
    <t>54.00101001.01.3</t>
  </si>
  <si>
    <t>54.00101001.01.4</t>
  </si>
  <si>
    <t>54.00101001.01.5</t>
  </si>
  <si>
    <t>54.00101002.01.1</t>
  </si>
  <si>
    <t>54.00101002.01.2</t>
  </si>
  <si>
    <t>54.00101002.01.3</t>
  </si>
  <si>
    <t>54.00101002.01.4</t>
  </si>
  <si>
    <t>54.00101002.01.5</t>
  </si>
  <si>
    <t>54.00101003.01.1</t>
  </si>
  <si>
    <t>54.00101003.01.2</t>
  </si>
  <si>
    <t>54.00101003.01.3</t>
  </si>
  <si>
    <t>54.00101003.01.4</t>
  </si>
  <si>
    <t>54.00101003.01.5</t>
  </si>
  <si>
    <t>54.00101004.01.1</t>
  </si>
  <si>
    <t>54.00101004.01.2</t>
  </si>
  <si>
    <t>54.00101004.01.3</t>
  </si>
  <si>
    <t>54.00101004.01.4</t>
  </si>
  <si>
    <t>54.00101004.01.5</t>
  </si>
  <si>
    <t>55.00101001.01.1</t>
  </si>
  <si>
    <t>55.00101002.01.1</t>
  </si>
  <si>
    <t>55.00101003.02.1</t>
  </si>
  <si>
    <t>55.00101004.01.1</t>
  </si>
  <si>
    <t>55.00101004.01.2</t>
  </si>
  <si>
    <t>55.00101004.01.3</t>
  </si>
  <si>
    <t>55.00101004.01.4</t>
  </si>
  <si>
    <t>55.00101004.01.5</t>
  </si>
  <si>
    <t>55.00101005.01.1</t>
  </si>
  <si>
    <t>55.00101005.01.2</t>
  </si>
  <si>
    <t>55.00101005.01.3</t>
  </si>
  <si>
    <t>55.00101005.01.4</t>
  </si>
  <si>
    <t>55.00101005.01.5</t>
  </si>
  <si>
    <t>55.00101006.01.1</t>
  </si>
  <si>
    <t>55.00101006.01.2</t>
  </si>
  <si>
    <t>55.00101006.01.3</t>
  </si>
  <si>
    <t>55.00101006.01.4</t>
  </si>
  <si>
    <t>55.00101006.01.5</t>
  </si>
  <si>
    <t>55.00101007.01.1</t>
  </si>
  <si>
    <t>55.00101007.01.2</t>
  </si>
  <si>
    <t>55.00101007.01.3</t>
  </si>
  <si>
    <t>55.00101007.01.4</t>
  </si>
  <si>
    <t>55.00101007.01.5</t>
  </si>
  <si>
    <t>55.00101008.01.1</t>
  </si>
  <si>
    <t>55.00101009.01.1</t>
  </si>
  <si>
    <t>55.00101009.01.2</t>
  </si>
  <si>
    <t>55.00101009.01.3</t>
  </si>
  <si>
    <t>55.00101009.01.4</t>
  </si>
  <si>
    <t>55.00101009.01.5</t>
  </si>
  <si>
    <t>55.00101010.01.1</t>
  </si>
  <si>
    <t>55.00101011.01.1</t>
  </si>
  <si>
    <t>55.00101011.01.2</t>
  </si>
  <si>
    <t>55.00101011.01.3</t>
  </si>
  <si>
    <t>55.00101011.01.4</t>
  </si>
  <si>
    <t>55.00101011.01.5</t>
  </si>
  <si>
    <t>55.00101012.01.1</t>
  </si>
  <si>
    <t>56.00101001.01.2</t>
  </si>
  <si>
    <t>56.00101002.01.2</t>
  </si>
  <si>
    <t>56.00101003.01.2</t>
  </si>
  <si>
    <t>56.00101004.01.2</t>
  </si>
  <si>
    <t>56.00101005.01.2</t>
  </si>
  <si>
    <t>56.00101006.01.2</t>
  </si>
  <si>
    <t>56.00201001.02.1</t>
  </si>
  <si>
    <t>56.00201002.02.1</t>
  </si>
  <si>
    <t>56.00201003.02.1</t>
  </si>
  <si>
    <t>56.00201004.02.1</t>
  </si>
  <si>
    <t>56.00201009.01.1</t>
  </si>
  <si>
    <t>56.00201010.01.1</t>
  </si>
  <si>
    <t>56.00201011.01.1</t>
  </si>
  <si>
    <t>56.00201012.01.1</t>
  </si>
  <si>
    <t>56.00201013.02.1</t>
  </si>
  <si>
    <t>56.00201014.02.1</t>
  </si>
  <si>
    <t>56.00201015.02.1</t>
  </si>
  <si>
    <t>56.00201016.02.1</t>
  </si>
  <si>
    <t>56.00201017.01.1</t>
  </si>
  <si>
    <t>56.00201018.01.1</t>
  </si>
  <si>
    <t>56.00201019.01.1</t>
  </si>
  <si>
    <t>56.00201020.01.1</t>
  </si>
  <si>
    <t>57.00101001.01.1</t>
  </si>
  <si>
    <t>57.00101002.01.1</t>
  </si>
  <si>
    <t>57.00101003.01.1</t>
  </si>
  <si>
    <t>57.00101005.01.1</t>
  </si>
  <si>
    <t>57.00101007.01.1</t>
  </si>
  <si>
    <t>57.00101007.01.2</t>
  </si>
  <si>
    <t>57.00101007.01.3</t>
  </si>
  <si>
    <t>57.00101007.01.4</t>
  </si>
  <si>
    <t>57.00101008.01.1</t>
  </si>
  <si>
    <t>57.00101008.01.2</t>
  </si>
  <si>
    <t>57.00101008.01.3</t>
  </si>
  <si>
    <t>57.00101008.01.4</t>
  </si>
  <si>
    <t>57.00101008.01.5</t>
  </si>
  <si>
    <t>57.00101009.01.1</t>
  </si>
  <si>
    <t>57.00101009.01.2</t>
  </si>
  <si>
    <t>57.00101009.01.3</t>
  </si>
  <si>
    <t>57.00101009.01.4</t>
  </si>
  <si>
    <t>57.00101010.01.1</t>
  </si>
  <si>
    <t>57.00101010.01.2</t>
  </si>
  <si>
    <t>57.00101010.01.3</t>
  </si>
  <si>
    <t>57.00101010.01.4</t>
  </si>
  <si>
    <t>57.00101010.01.5</t>
  </si>
  <si>
    <t>57.00101011.01.1</t>
  </si>
  <si>
    <t>57.00101011.01.2</t>
  </si>
  <si>
    <t>57.00101011.01.3</t>
  </si>
  <si>
    <t>57.00101011.01.4</t>
  </si>
  <si>
    <t>57.00101011.01.5</t>
  </si>
  <si>
    <t>57.00101012.01.1</t>
  </si>
  <si>
    <t>81.10101001.01.2</t>
  </si>
  <si>
    <t>81.10101001.01.1</t>
  </si>
  <si>
    <t>81.10101002.02.2</t>
  </si>
  <si>
    <t>81.10101002.02.1</t>
  </si>
  <si>
    <t>81.10101003.01.2</t>
  </si>
  <si>
    <t>81.10101003.01.1</t>
  </si>
  <si>
    <t>81.10101004.01.2</t>
  </si>
  <si>
    <t>81.10101004.01.1</t>
  </si>
  <si>
    <t>81.10103001.05.2</t>
  </si>
  <si>
    <t>81.10103001.05.1</t>
  </si>
  <si>
    <t>81.10103002.05.2</t>
  </si>
  <si>
    <t>81.10103002.05.1</t>
  </si>
  <si>
    <t>81.10103003.09.2</t>
  </si>
  <si>
    <t>81.10103003.09.1</t>
  </si>
  <si>
    <t>81.10103004.12.2</t>
  </si>
  <si>
    <t>81.10103004.12.1</t>
  </si>
  <si>
    <t>81.10103005.03.2</t>
  </si>
  <si>
    <t>81.10103005.03.1</t>
  </si>
  <si>
    <t>81.10103006.02.2</t>
  </si>
  <si>
    <t>81.10103006.02.1</t>
  </si>
  <si>
    <t>81.10104001.01.1</t>
  </si>
  <si>
    <t>81.10104001.01.2</t>
  </si>
  <si>
    <t>81.10104001.01.3</t>
  </si>
  <si>
    <t>81.10104002.04.1</t>
  </si>
  <si>
    <t>81.10104002.04.2</t>
  </si>
  <si>
    <t>81.10104002.04.3</t>
  </si>
  <si>
    <t>81.10104002.04.4</t>
  </si>
  <si>
    <t>81.10104003.01.1</t>
  </si>
  <si>
    <t>81.10104003.01.2</t>
  </si>
  <si>
    <t>81.10104003.01.3</t>
  </si>
  <si>
    <t>81.10104003.01.4</t>
  </si>
  <si>
    <t>81.10104004.01.1</t>
  </si>
  <si>
    <t>81.10104004.01.2</t>
  </si>
  <si>
    <t>81.10104004.01.3</t>
  </si>
  <si>
    <t>81.10104004.01.4</t>
  </si>
  <si>
    <t>81.10105001.01.1</t>
  </si>
  <si>
    <t>81.10105002.01.1</t>
  </si>
  <si>
    <t>81.10105003.01.1</t>
  </si>
  <si>
    <t>81.10105004.01.1</t>
  </si>
  <si>
    <t>81.10105005.03.1</t>
  </si>
  <si>
    <t>81.10105006.03.1</t>
  </si>
  <si>
    <t>81.10105007.03.1</t>
  </si>
  <si>
    <t>81.10105008.01.1</t>
  </si>
  <si>
    <t>81.10105009.04.1</t>
  </si>
  <si>
    <t>81.10105009.04.2</t>
  </si>
  <si>
    <t>81.10105009.04.3</t>
  </si>
  <si>
    <t>81.10105009.04.4</t>
  </si>
  <si>
    <t>81.10105010.01.1</t>
  </si>
  <si>
    <t>81.10105010.01.2</t>
  </si>
  <si>
    <t>81.10105010.01.3</t>
  </si>
  <si>
    <t>81.10105010.01.4</t>
  </si>
  <si>
    <t>81.10105011.02.1</t>
  </si>
  <si>
    <t>81.10105011.02.2</t>
  </si>
  <si>
    <t>81.10105011.02.3</t>
  </si>
  <si>
    <t>81.10105011.02.4</t>
  </si>
  <si>
    <t>81.10105012.03.1</t>
  </si>
  <si>
    <t>81.10105012.03.2</t>
  </si>
  <si>
    <t>81.10105012.03.3</t>
  </si>
  <si>
    <t>81.10105012.03.4</t>
  </si>
  <si>
    <t>81.10105013.02.1</t>
  </si>
  <si>
    <t>81.10105013.02.2</t>
  </si>
  <si>
    <t>81.10105013.02.3</t>
  </si>
  <si>
    <t>81.10105013.02.4</t>
  </si>
  <si>
    <t>81.10105014.01.1</t>
  </si>
  <si>
    <t>81.10105014.01.2</t>
  </si>
  <si>
    <t>81.10105014.01.3</t>
  </si>
  <si>
    <t>81.10105014.01.4</t>
  </si>
  <si>
    <t>81.10106001.01.1</t>
  </si>
  <si>
    <t>81.10106001.01.2</t>
  </si>
  <si>
    <t>81.10106001.01.3</t>
  </si>
  <si>
    <t>81.20107001.02.2</t>
  </si>
  <si>
    <t>81.20107002.04.2</t>
  </si>
  <si>
    <t>81.20107003.06.2</t>
  </si>
  <si>
    <t>81.20107004.09.2</t>
  </si>
  <si>
    <t>81.20107005.02.2</t>
  </si>
  <si>
    <t>81.20107006.02.2</t>
  </si>
  <si>
    <t>81.20108001.01.1</t>
  </si>
  <si>
    <t>81.20108001.01.2</t>
  </si>
  <si>
    <t>81.20108001.01.3</t>
  </si>
  <si>
    <t>81.20108002.04.1</t>
  </si>
  <si>
    <t>81.20108002.04.2</t>
  </si>
  <si>
    <t>81.20108002.04.3</t>
  </si>
  <si>
    <t>81.20108002.04.4</t>
  </si>
  <si>
    <t>81.20108003.01.1</t>
  </si>
  <si>
    <t>81.20108003.01.2</t>
  </si>
  <si>
    <t>81.20108003.01.3</t>
  </si>
  <si>
    <t>81.20108003.01.4</t>
  </si>
  <si>
    <t>81.20108004.01.1</t>
  </si>
  <si>
    <t>81.20108004.01.2</t>
  </si>
  <si>
    <t>81.20108004.01.3</t>
  </si>
  <si>
    <t>81.20108004.01.4</t>
  </si>
  <si>
    <t>81.20109001.03.1</t>
  </si>
  <si>
    <t>81.20109001.03.2</t>
  </si>
  <si>
    <t>81.20109001.03.3</t>
  </si>
  <si>
    <t>81.20109001.03.4</t>
  </si>
  <si>
    <t>81.20109002.01.1</t>
  </si>
  <si>
    <t>81.20109002.01.2</t>
  </si>
  <si>
    <t>81.20109002.01.3</t>
  </si>
  <si>
    <t>81.20109002.01.4</t>
  </si>
  <si>
    <t>81.20109003.01.1</t>
  </si>
  <si>
    <t>81.20109003.01.2</t>
  </si>
  <si>
    <t>81.20109003.01.3</t>
  </si>
  <si>
    <t>81.20109003.01.4</t>
  </si>
  <si>
    <t>81.20109004.01.1</t>
  </si>
  <si>
    <t>81.20109004.01.2</t>
  </si>
  <si>
    <t>81.20109004.01.3</t>
  </si>
  <si>
    <t>81.20109004.01.4</t>
  </si>
  <si>
    <t>81.30110001.01.2</t>
  </si>
  <si>
    <t>81.30110002.02.2</t>
  </si>
  <si>
    <t>81.30110003.01.2</t>
  </si>
  <si>
    <t>81.30110004.02.2</t>
  </si>
  <si>
    <t>81.30110005.05.2</t>
  </si>
  <si>
    <t>81.30110006.08.2</t>
  </si>
  <si>
    <t>81.30110007.02.2</t>
  </si>
  <si>
    <t>81.30110008.03.2</t>
  </si>
  <si>
    <t>81.30111001.01.1</t>
  </si>
  <si>
    <t>81.30111001.01.2</t>
  </si>
  <si>
    <t>81.30111001.01.3</t>
  </si>
  <si>
    <t>81.30111002.04.1</t>
  </si>
  <si>
    <t>81.30111002.04.2</t>
  </si>
  <si>
    <t>81.30111002.04.3</t>
  </si>
  <si>
    <t>81.30111002.04.4</t>
  </si>
  <si>
    <t>81.30111003.01.1</t>
  </si>
  <si>
    <t>81.30111003.01.2</t>
  </si>
  <si>
    <t>81.30111003.01.3</t>
  </si>
  <si>
    <t>81.30111003.01.4</t>
  </si>
  <si>
    <t>81.30111004.01.1</t>
  </si>
  <si>
    <t>81.30111004.01.2</t>
  </si>
  <si>
    <t>81.30111004.01.3</t>
  </si>
  <si>
    <t>81.30111004.01.4</t>
  </si>
  <si>
    <t>81.30110007.04.2</t>
  </si>
  <si>
    <t>82.40101001.01.2</t>
  </si>
  <si>
    <t>82.40101002.01.2</t>
  </si>
  <si>
    <t>82.40101003.01.2</t>
  </si>
  <si>
    <t>82.40101004.03.2</t>
  </si>
  <si>
    <t>82.40101005.03.2</t>
  </si>
  <si>
    <t>82.40101006.04.2</t>
  </si>
  <si>
    <t>82.40101007.04.2</t>
  </si>
  <si>
    <t>82.40101008.03.2</t>
  </si>
  <si>
    <t>82.40101009.05.2</t>
  </si>
  <si>
    <t>82.40101010.01.2</t>
  </si>
  <si>
    <t>82.40102001.01.1</t>
  </si>
  <si>
    <t>82.40102001.01.2</t>
  </si>
  <si>
    <t>82.40102001.01.3</t>
  </si>
  <si>
    <t>82.40102002.07.1</t>
  </si>
  <si>
    <t>82.40102002.07.2</t>
  </si>
  <si>
    <t>82.40102002.07.3</t>
  </si>
  <si>
    <t>82.40102002.07.4</t>
  </si>
  <si>
    <t>82.40102003.01.1</t>
  </si>
  <si>
    <t>82.40102003.01.2</t>
  </si>
  <si>
    <t>82.40102003.01.3</t>
  </si>
  <si>
    <t>82.40102003.01.4</t>
  </si>
  <si>
    <t>82.40102004.09.1</t>
  </si>
  <si>
    <t>82.40102004.09.2</t>
  </si>
  <si>
    <t>82.40102004.09.3</t>
  </si>
  <si>
    <t>82.40102004.09.4</t>
  </si>
  <si>
    <t>82.40102005.03.1</t>
  </si>
  <si>
    <t>82.40102005.03.2</t>
  </si>
  <si>
    <t>82.40102005.03.3</t>
  </si>
  <si>
    <t>82.40102005.03.4</t>
  </si>
  <si>
    <t>82.40103001.01.2</t>
  </si>
  <si>
    <t>82.40103002.02.2</t>
  </si>
  <si>
    <t>82.40103003.01.2</t>
  </si>
  <si>
    <t>82.40103004.01.2</t>
  </si>
  <si>
    <t>82.40103005.01.2</t>
  </si>
  <si>
    <t>82.40104002.01.1</t>
  </si>
  <si>
    <t>82.40104003.01.1</t>
  </si>
  <si>
    <t>82.40104003.01.2</t>
  </si>
  <si>
    <t>82.40104003.01.3</t>
  </si>
  <si>
    <t>82.40104004.01.1</t>
  </si>
  <si>
    <t>82.40104005.01.1</t>
  </si>
  <si>
    <t>82.40104005.01.2</t>
  </si>
  <si>
    <t>82.40104005.01.3</t>
  </si>
  <si>
    <t>82.40104005.01.4</t>
  </si>
  <si>
    <t>82.40106001.01.1</t>
  </si>
  <si>
    <t>82.40106001.01.2</t>
  </si>
  <si>
    <t>82.40106001.01.3</t>
  </si>
  <si>
    <t>82.40106001.01.4</t>
  </si>
  <si>
    <t>82.40106002.01.1</t>
  </si>
  <si>
    <t>82.40106002.01.2</t>
  </si>
  <si>
    <t>82.40106002.01.3</t>
  </si>
  <si>
    <t>82.40106002.01.4</t>
  </si>
  <si>
    <t>82.40106003.01.1</t>
  </si>
  <si>
    <t>82.40106003.01.2</t>
  </si>
  <si>
    <t>82.40106003.01.3</t>
  </si>
  <si>
    <t>82.40106003.01.4</t>
  </si>
  <si>
    <t>82.40107001.01.2</t>
  </si>
  <si>
    <t>82.40107002.01.2</t>
  </si>
  <si>
    <t>82.40107003.01.2</t>
  </si>
  <si>
    <t>82.40107004.01.2</t>
  </si>
  <si>
    <t>82.40107005.01.2</t>
  </si>
  <si>
    <t>82.40107006.01.2</t>
  </si>
  <si>
    <t>82.40108001.01.1</t>
  </si>
  <si>
    <t>82.40108002.01.1</t>
  </si>
  <si>
    <t>82.40108002.01.2</t>
  </si>
  <si>
    <t>82.40108002.01.3</t>
  </si>
  <si>
    <t>82.40108002.01.4</t>
  </si>
  <si>
    <t>82.40108003.01.1</t>
  </si>
  <si>
    <t>82.40108003.01.2</t>
  </si>
  <si>
    <t>82.40108003.01.3</t>
  </si>
  <si>
    <t>82.40108003.01.4</t>
  </si>
  <si>
    <t>82.40108004.01.1</t>
  </si>
  <si>
    <t>82.40108005.01.1</t>
  </si>
  <si>
    <t>82.40108005.01.2</t>
  </si>
  <si>
    <t>82.40108005.01.3</t>
  </si>
  <si>
    <t>82.40108006.01.1</t>
  </si>
  <si>
    <t>82.40108006.01.2</t>
  </si>
  <si>
    <t>82.40108006.01.3</t>
  </si>
  <si>
    <t>82.40108006.01.4</t>
  </si>
  <si>
    <t>82.40108007.02.1</t>
  </si>
  <si>
    <t>82.40108007.02.2</t>
  </si>
  <si>
    <t>82.40108007.02.3</t>
  </si>
  <si>
    <t>82.40108007.02.4</t>
  </si>
  <si>
    <t>82.40108008.01.1</t>
  </si>
  <si>
    <t>82.40108008.01.2</t>
  </si>
  <si>
    <t>82.40108008.01.3</t>
  </si>
  <si>
    <t>82.40108008.01.4</t>
  </si>
  <si>
    <t>82.40108009.01.1</t>
  </si>
  <si>
    <t>82.40108009.01.2</t>
  </si>
  <si>
    <t>82.40108009.01.3</t>
  </si>
  <si>
    <t>82.40108009.01.4</t>
  </si>
  <si>
    <t>82.40108010.01.1</t>
  </si>
  <si>
    <t>82.40108010.01.2</t>
  </si>
  <si>
    <t>82.40108010.01.3</t>
  </si>
  <si>
    <t>82.40108010.01.4</t>
  </si>
  <si>
    <t>82.40108011.01.1</t>
  </si>
  <si>
    <t>82.40108011.01.2</t>
  </si>
  <si>
    <t>82.40108011.01.3</t>
  </si>
  <si>
    <t>82.40108011.01.4</t>
  </si>
  <si>
    <t>82.40108012.01.1</t>
  </si>
  <si>
    <t>82.40108012.01.2</t>
  </si>
  <si>
    <t>82.40108012.01.3</t>
  </si>
  <si>
    <t>82.40108012.01.4</t>
  </si>
  <si>
    <t>82.40108013.01.1</t>
  </si>
  <si>
    <t>82.40108013.01.2</t>
  </si>
  <si>
    <t>82.40108013.01.3</t>
  </si>
  <si>
    <t>82.40108013.01.4</t>
  </si>
  <si>
    <t>82.40108014.01.1</t>
  </si>
  <si>
    <t>82.40108014.01.2</t>
  </si>
  <si>
    <t>82.40110001.01.1</t>
  </si>
  <si>
    <t>82.40111001.01.1</t>
  </si>
  <si>
    <t>82.40111001.01.2</t>
  </si>
  <si>
    <t>82.40111001.01.3</t>
  </si>
  <si>
    <t>82.40111002.01.1</t>
  </si>
  <si>
    <t>82.40111002.01.2</t>
  </si>
  <si>
    <t>82.40112001.01.1</t>
  </si>
  <si>
    <t>82.40112002.01.1</t>
  </si>
  <si>
    <t>82.40112003.01.1</t>
  </si>
  <si>
    <t>82.40112004.01.1</t>
  </si>
  <si>
    <t>82.40112005.01.1</t>
  </si>
  <si>
    <t>82.40112006.03.1</t>
  </si>
  <si>
    <t>82.40112007.03.1</t>
  </si>
  <si>
    <t>82.40112008.03.1</t>
  </si>
  <si>
    <t>82.40112009.03.1</t>
  </si>
  <si>
    <t>82.40114001.01.2</t>
  </si>
  <si>
    <t>82.40114002.01.2</t>
  </si>
  <si>
    <t>82.40114003.02.2</t>
  </si>
  <si>
    <t>82.40115001.04.1</t>
  </si>
  <si>
    <t>82.40115001.04.2</t>
  </si>
  <si>
    <t>82.40115001.04.3</t>
  </si>
  <si>
    <t>82.40115002.04.1</t>
  </si>
  <si>
    <t>82.40115002.04.2</t>
  </si>
  <si>
    <t>82.40115002.04.3</t>
  </si>
  <si>
    <t>82.40115003.04.1</t>
  </si>
  <si>
    <t>82.40115003.04.2</t>
  </si>
  <si>
    <t>82.40115003.04.3</t>
  </si>
  <si>
    <t>82.40116001.01.1</t>
  </si>
  <si>
    <t>82.40116002.01.1</t>
  </si>
  <si>
    <t>82.40116003.01.1</t>
  </si>
  <si>
    <t>82.40116004.01.1</t>
  </si>
  <si>
    <t>82.40117001.01.1</t>
  </si>
  <si>
    <t>82.40117002.01.1</t>
  </si>
  <si>
    <t>82.40117003.01.1</t>
  </si>
  <si>
    <t>82.40117004.01.1</t>
  </si>
  <si>
    <t>82.40118001.01.1</t>
  </si>
  <si>
    <t>82.40118002.01.1</t>
  </si>
  <si>
    <t>82.40118003.01.1</t>
  </si>
  <si>
    <t>82.40118004.01.1</t>
  </si>
  <si>
    <t>82.40119001.01.1</t>
  </si>
  <si>
    <t>82.40119001.01.2</t>
  </si>
  <si>
    <t>82.40119001.01.3</t>
  </si>
  <si>
    <t>82.40119001.01.4</t>
  </si>
  <si>
    <t>82.40119002.01.1</t>
  </si>
  <si>
    <t>82.40119002.01.2</t>
  </si>
  <si>
    <t>82.40120001.01.1</t>
  </si>
  <si>
    <t>82.40120002.01.1</t>
  </si>
  <si>
    <t>82.40120003.01.1</t>
  </si>
  <si>
    <t>82.40120004.01.1</t>
  </si>
  <si>
    <t>82.40120005.01.1</t>
  </si>
  <si>
    <t>82.40120006.01.1</t>
  </si>
  <si>
    <t>82.40121001.01.1</t>
  </si>
  <si>
    <t>82.40121001.01.2</t>
  </si>
  <si>
    <t>82.40121001.01.3</t>
  </si>
  <si>
    <t>82.40121001.01.4</t>
  </si>
  <si>
    <t>82.40122001.01.2</t>
  </si>
  <si>
    <t>82.40122002.01.2</t>
  </si>
  <si>
    <t>82.40122003.02.2</t>
  </si>
  <si>
    <t>82.40122004.01.2</t>
  </si>
  <si>
    <t>82.40122005.01.2</t>
  </si>
  <si>
    <t>82.40123001.01.1</t>
  </si>
  <si>
    <t>82.40123002.01.1</t>
  </si>
  <si>
    <t>82.40123003.01.1</t>
  </si>
  <si>
    <t>82.40124001.02.1</t>
  </si>
  <si>
    <t>82.40124002.01.1</t>
  </si>
  <si>
    <t>82.40124003.01.1</t>
  </si>
  <si>
    <t>82.40124004.01.1</t>
  </si>
  <si>
    <t>82.40124005.05.1</t>
  </si>
  <si>
    <t>82.40124006.04.1</t>
  </si>
  <si>
    <t>82.40124007.04.1</t>
  </si>
  <si>
    <t>82.40124008.04.1</t>
  </si>
  <si>
    <t>82.40124009.05.1</t>
  </si>
  <si>
    <t>82.40124010.05.1</t>
  </si>
  <si>
    <t>82.40124011.05.1</t>
  </si>
  <si>
    <t>82.40124012.05.1</t>
  </si>
  <si>
    <t>82.40124013.04.1</t>
  </si>
  <si>
    <t>82.40124014.04.1</t>
  </si>
  <si>
    <t>82.40124015.04.1</t>
  </si>
  <si>
    <t>82.40124016.04.1</t>
  </si>
  <si>
    <t>82.40124017.07.1</t>
  </si>
  <si>
    <t>82.40124018.07.1</t>
  </si>
  <si>
    <t>82.40124019.02.1</t>
  </si>
  <si>
    <t>82.40124020.01.1</t>
  </si>
  <si>
    <t>82.40124021.01.1</t>
  </si>
  <si>
    <t>82.50126001.01.1</t>
  </si>
  <si>
    <t>82.50126001.01.2</t>
  </si>
  <si>
    <t>82.50126001.01.3</t>
  </si>
  <si>
    <t>82.50126002.07.1</t>
  </si>
  <si>
    <t>82.50126002.07.2</t>
  </si>
  <si>
    <t>82.50126002.07.3</t>
  </si>
  <si>
    <t>82.50126002.07.4</t>
  </si>
  <si>
    <t>82.50126003.01.1</t>
  </si>
  <si>
    <t>82.50126003.01.2</t>
  </si>
  <si>
    <t>82.50126003.01.3</t>
  </si>
  <si>
    <t>82.50126003.01.4</t>
  </si>
  <si>
    <t>82.50126004.09.1</t>
  </si>
  <si>
    <t>82.50126004.09.2</t>
  </si>
  <si>
    <t>82.50126004.09.3</t>
  </si>
  <si>
    <t>82.50126004.09.4</t>
  </si>
  <si>
    <t>82.50126005.03.1</t>
  </si>
  <si>
    <t>82.50126005.03.2</t>
  </si>
  <si>
    <t>82.50126005.03.3</t>
  </si>
  <si>
    <t>82.50126005.03.4</t>
  </si>
  <si>
    <t>82.50125001.01.2</t>
  </si>
  <si>
    <t>82.50125002.01.2</t>
  </si>
  <si>
    <t>82.50125003.04.2</t>
  </si>
  <si>
    <t>82.50125004.04.2</t>
  </si>
  <si>
    <t>82.50125005.02.2</t>
  </si>
  <si>
    <t>82.50125006.04.2</t>
  </si>
  <si>
    <t>82.60127001.01.2</t>
  </si>
  <si>
    <t>82.60127002.01.2</t>
  </si>
  <si>
    <t>82.60127003.04.2</t>
  </si>
  <si>
    <t>82.60127004.04.2</t>
  </si>
  <si>
    <t>82.60127005.02.2</t>
  </si>
  <si>
    <t>82.60127006.04.2</t>
  </si>
  <si>
    <t>82.60128001.01.1</t>
  </si>
  <si>
    <t>82.60128001.01.2</t>
  </si>
  <si>
    <t>82.60128001.01.3</t>
  </si>
  <si>
    <t>82.60128002.07.1</t>
  </si>
  <si>
    <t>82.60128002.07.2</t>
  </si>
  <si>
    <t>82.60128002.07.3</t>
  </si>
  <si>
    <t>82.60128002.07.4</t>
  </si>
  <si>
    <t>82.60128003.01.1</t>
  </si>
  <si>
    <t>82.60128003.01.2</t>
  </si>
  <si>
    <t>82.60128003.01.3</t>
  </si>
  <si>
    <t>82.60128003.01.4</t>
  </si>
  <si>
    <t>82.60128004.09.1</t>
  </si>
  <si>
    <t>82.60128004.09.2</t>
  </si>
  <si>
    <t>82.60128004.09.3</t>
  </si>
  <si>
    <t>82.60128004.09.4</t>
  </si>
  <si>
    <t>82.60128005.04.1</t>
  </si>
  <si>
    <t>82.60128005.04.2</t>
  </si>
  <si>
    <t>82.60128005.04.3</t>
  </si>
  <si>
    <t>82.60128005.04.4</t>
  </si>
  <si>
    <t>82.60128006.01.1</t>
  </si>
  <si>
    <t>82.60128006.01.2</t>
  </si>
  <si>
    <t>82.60128006.01.3</t>
  </si>
  <si>
    <t>82.60128007.03.1</t>
  </si>
  <si>
    <t>82.60128007.03.2</t>
  </si>
  <si>
    <t>82.60128007.03.3</t>
  </si>
  <si>
    <t>82.60128008.01.1</t>
  </si>
  <si>
    <t>82.60128008.01.2</t>
  </si>
  <si>
    <t>82.60128009.01.1</t>
  </si>
  <si>
    <t>82.60128009.01.2</t>
  </si>
  <si>
    <t>82.60128010.01.1</t>
  </si>
  <si>
    <t>82.60128010.01.2</t>
  </si>
  <si>
    <t>82.60128011.02.1</t>
  </si>
  <si>
    <t>82.60128011.02.2</t>
  </si>
  <si>
    <t>82.60128012.02.1</t>
  </si>
  <si>
    <t>82.60128013.07.1</t>
  </si>
  <si>
    <t>82.60128014.02.1</t>
  </si>
  <si>
    <t>82.60128015.01.1</t>
  </si>
  <si>
    <t>82.60128015.01.2</t>
  </si>
  <si>
    <t>82.60128016.01.1</t>
  </si>
  <si>
    <t>82.60128016.01.2</t>
  </si>
  <si>
    <t>82.60128017.01.1</t>
  </si>
  <si>
    <t>82.60128017.01.2</t>
  </si>
  <si>
    <t>82.60128018.01.1</t>
  </si>
  <si>
    <t>82.60128018.01.2</t>
  </si>
  <si>
    <t>82.60128018.01.3</t>
  </si>
  <si>
    <t>82.60128018.01.4</t>
  </si>
  <si>
    <t>82.60128019.01.1</t>
  </si>
  <si>
    <t>82.60128019.01.2</t>
  </si>
  <si>
    <t>82.60129001.01.1</t>
  </si>
  <si>
    <t>82.60129001.01.2</t>
  </si>
  <si>
    <t>82.60129001.01.3</t>
  </si>
  <si>
    <t>82.60130001.01.1</t>
  </si>
  <si>
    <t>82.60130002.01.1</t>
  </si>
  <si>
    <t>82.60130003.02.1</t>
  </si>
  <si>
    <t>82.60130004.01.1</t>
  </si>
  <si>
    <t>82.60130005.01.1</t>
  </si>
  <si>
    <t>82.60130006.01.1</t>
  </si>
  <si>
    <t>82.60130007.01.1</t>
  </si>
  <si>
    <t>82.60130008.01.1</t>
  </si>
  <si>
    <t>82.60130009.01.1</t>
  </si>
  <si>
    <t>82.40201001.01.2</t>
  </si>
  <si>
    <t>82.40201002.01.2</t>
  </si>
  <si>
    <t>82.40201003.01.2</t>
  </si>
  <si>
    <t>82.40201004.05.2</t>
  </si>
  <si>
    <t>82.40201005.07.2</t>
  </si>
  <si>
    <t>82.40201006.10.2</t>
  </si>
  <si>
    <t>82.40201007.01.2</t>
  </si>
  <si>
    <t>82.40201008.03.2</t>
  </si>
  <si>
    <t>82.40202001.01.1</t>
  </si>
  <si>
    <t>82.40202001.01.2</t>
  </si>
  <si>
    <t>82.40202002.04.1</t>
  </si>
  <si>
    <t>82.40202002.04.2</t>
  </si>
  <si>
    <t>82.40202002.04.3</t>
  </si>
  <si>
    <t>82.40202002.04.4</t>
  </si>
  <si>
    <t>82.40202003.02.1</t>
  </si>
  <si>
    <t>82.40202003.02.2</t>
  </si>
  <si>
    <t>82.40202003.02.3</t>
  </si>
  <si>
    <t>82.40202003.02.4</t>
  </si>
  <si>
    <t>82.40202004.05.1</t>
  </si>
  <si>
    <t>82.40202004.05.2</t>
  </si>
  <si>
    <t>82.40202004.05.3</t>
  </si>
  <si>
    <t>82.40202004.05.4</t>
  </si>
  <si>
    <t>82.40202005.01.1</t>
  </si>
  <si>
    <t>82.40202005.01.2</t>
  </si>
  <si>
    <t>82.40202005.01.3</t>
  </si>
  <si>
    <t>82.40202005.01.4</t>
  </si>
  <si>
    <t>82.40202006.04.1</t>
  </si>
  <si>
    <t>82.40202006.04.2</t>
  </si>
  <si>
    <t>82.40202006.04.3</t>
  </si>
  <si>
    <t>82.40202006.04.4</t>
  </si>
  <si>
    <t>82.40203001.01.1</t>
  </si>
  <si>
    <t>82.40203001.01.2</t>
  </si>
  <si>
    <t>82.40203001.01.3</t>
  </si>
  <si>
    <t>82.40204001.01.1</t>
  </si>
  <si>
    <t>82.40204001.01.2</t>
  </si>
  <si>
    <t>82.40204001.01.3</t>
  </si>
  <si>
    <t>82.40205002.01.1</t>
  </si>
  <si>
    <t>82.40205002.01.2</t>
  </si>
  <si>
    <t>82.40205002.01.3</t>
  </si>
  <si>
    <t>82.40205002.01.4</t>
  </si>
  <si>
    <t>82.40206001.01.1</t>
  </si>
  <si>
    <t>82.40206001.01.2</t>
  </si>
  <si>
    <t>82.40206001.01.3</t>
  </si>
  <si>
    <t>82.40206001.01.4</t>
  </si>
  <si>
    <t>82.40206002.01.1</t>
  </si>
  <si>
    <t>82.40206002.01.2</t>
  </si>
  <si>
    <t>82.40206002.01.3</t>
  </si>
  <si>
    <t>82.40206002.01.4</t>
  </si>
  <si>
    <t>82.40207003.01.1</t>
  </si>
  <si>
    <t>82.40207003.01.2</t>
  </si>
  <si>
    <t>82.40207003.01.3</t>
  </si>
  <si>
    <t>82.40207003.01.4</t>
  </si>
  <si>
    <t>82.40301001.01.2</t>
  </si>
  <si>
    <t>82.40302001.03.1</t>
  </si>
  <si>
    <t>82.40302001.03.2</t>
  </si>
  <si>
    <t>82.40302001.03.3</t>
  </si>
  <si>
    <t>82.40302002.01.1</t>
  </si>
  <si>
    <t>82.40302002.01.2</t>
  </si>
  <si>
    <t>82.40302003.01.1</t>
  </si>
  <si>
    <t>82.40302003.01.2</t>
  </si>
  <si>
    <t>82.40302004.01.1</t>
  </si>
  <si>
    <t>82.40302004.01.2</t>
  </si>
  <si>
    <t>82.40302005.04.1</t>
  </si>
  <si>
    <t>82.40302005.04.2</t>
  </si>
  <si>
    <t>82.40302006.02.1</t>
  </si>
  <si>
    <t>82.40302007.07.1</t>
  </si>
  <si>
    <t>82.403027^1.01.1</t>
  </si>
  <si>
    <t>82.40302008.02.1</t>
  </si>
  <si>
    <t>82.40302009.01.1</t>
  </si>
  <si>
    <t>82.40302009.01.2</t>
  </si>
  <si>
    <t>82.40302010.01.1</t>
  </si>
  <si>
    <t>82.40302010.01.2</t>
  </si>
  <si>
    <t>82.40302011.01.1</t>
  </si>
  <si>
    <t>82.40302011.01.2</t>
  </si>
  <si>
    <t>82.40302012.01.1</t>
  </si>
  <si>
    <t>82.40302012.01.2</t>
  </si>
  <si>
    <t>82.40302012.01.3</t>
  </si>
  <si>
    <t>82.40302012.01.4</t>
  </si>
  <si>
    <t>82.40302013.01.1</t>
  </si>
  <si>
    <t>82.40302013.01.2</t>
  </si>
  <si>
    <t>82.40401001.04.1</t>
  </si>
  <si>
    <t>82.40401001.04.2</t>
  </si>
  <si>
    <t>82.40401001.04.3</t>
  </si>
  <si>
    <t>82.40401001.04.4</t>
  </si>
  <si>
    <t>82.40401001.04.5</t>
  </si>
  <si>
    <t>82.40401002.01.1</t>
  </si>
  <si>
    <t>82.40401002.01.2</t>
  </si>
  <si>
    <t>82.40401002.01.3</t>
  </si>
  <si>
    <t>82.40402003.02.1</t>
  </si>
  <si>
    <t>82.40402003.02.2</t>
  </si>
  <si>
    <t>82.40402003.02.3</t>
  </si>
  <si>
    <t>82.40402003.02.4</t>
  </si>
  <si>
    <t>82.40403001.01.1</t>
  </si>
  <si>
    <t>82.40403001.01.2</t>
  </si>
  <si>
    <t>82.40403001.01.3</t>
  </si>
  <si>
    <t>82.40403002.01.1</t>
  </si>
  <si>
    <t>82.40403002.01.2</t>
  </si>
  <si>
    <t>82.40403002.01.3</t>
  </si>
  <si>
    <t>82.40403003.01.1</t>
  </si>
  <si>
    <t>82.40403003.01.2</t>
  </si>
  <si>
    <t>82.40403003.01.3</t>
  </si>
  <si>
    <t>82.40403003.01.4</t>
  </si>
  <si>
    <t>82.40403003.01.5</t>
  </si>
  <si>
    <t>82.40403003.01.6</t>
  </si>
  <si>
    <t>Managerul general</t>
  </si>
  <si>
    <t>2. Persoanele care exercită funcţiile nominalizate în următorul tabel, pe perioada cât exercită aceste funcţii, beneficiază de urmatorii coeficienți de salarizare, după cum urmează:</t>
  </si>
  <si>
    <t>Director financiar-contabil</t>
  </si>
  <si>
    <t>Șef secţie, şef laborator, coordonator şi altele similare</t>
  </si>
  <si>
    <t>Farmacist şef</t>
  </si>
  <si>
    <t>Asistent medical şef</t>
  </si>
  <si>
    <t>56</t>
  </si>
  <si>
    <t>57</t>
  </si>
  <si>
    <t>58</t>
  </si>
  <si>
    <t>59</t>
  </si>
  <si>
    <t>60</t>
  </si>
  <si>
    <t>61</t>
  </si>
  <si>
    <t>Prim- grefier; grefier-şef secţie; grefier - şef; grefier-şef cabinet; director departament informatic</t>
  </si>
  <si>
    <t>Director general adjunct ONRC</t>
  </si>
  <si>
    <t>82.40208001.03.1</t>
  </si>
  <si>
    <t>82.40208001.03.2</t>
  </si>
  <si>
    <t>82.40208001.03.3</t>
  </si>
  <si>
    <t>82.40208001.03.4</t>
  </si>
  <si>
    <t>82.40208002.02.1</t>
  </si>
  <si>
    <t>82.40208002.02.2</t>
  </si>
  <si>
    <t>82.40208002.02.3</t>
  </si>
  <si>
    <t>82.40208002.02.4</t>
  </si>
  <si>
    <t>82.40208003.01.1</t>
  </si>
  <si>
    <t>82.40208003.01.2</t>
  </si>
  <si>
    <t>82.40208003.01.3</t>
  </si>
  <si>
    <t>82.40208003.01.4</t>
  </si>
  <si>
    <t>82.40208004.02.1</t>
  </si>
  <si>
    <t>82.40208004.02.2</t>
  </si>
  <si>
    <t>82.40208004.02.3</t>
  </si>
  <si>
    <t>82.40208004.02.4</t>
  </si>
  <si>
    <t>Ofiţer mecanic; ofiţer electrician; ofițer punte aspirant</t>
  </si>
  <si>
    <t>Ofiţer mecanic maritim; ofiţer electrician maritim</t>
  </si>
  <si>
    <t xml:space="preserve">Indemnizaţia - limită maximă </t>
  </si>
  <si>
    <t>2. Coeficienții de salarizare ai soldelor de grad și ai salariilor gradului profesional</t>
  </si>
  <si>
    <t>Asistent medical,tehnician dentar debutant*2)</t>
  </si>
  <si>
    <t>Capitolul I  lit. A - Coeficienți de salarizare pentru funcțiile din învățământ</t>
  </si>
  <si>
    <t>a) Învăţământ superior</t>
  </si>
  <si>
    <t>b) Învăţământ  preuniversitar</t>
  </si>
  <si>
    <t>4. Coeficienți de salarizare învăţământ universitar</t>
  </si>
  <si>
    <t>5. Coeficienți de salarizare învăţământ preuniversitar</t>
  </si>
  <si>
    <t>2. Încadrarea între limite se face, anual, pe baza criteriilor aprobate de consiliul de administrație.</t>
  </si>
  <si>
    <t>3. Funcţiile se ocupă potrivit prevederilor Legii învăţământului preuniversitar nr. 198/2023</t>
  </si>
  <si>
    <t>4. Salariile de bază ale personaluli didactul auxiliar din  în învăţământul universitar se stabilesc prin creștere cu 10% a coeficientilor de salarizare prevăzuți la pct.6 .</t>
  </si>
  <si>
    <t>5. Coeficienții de salarizare prevăzuți la pct. 4, 5 şi 6 sunt pentru gradaţia 0. Salariile de bază pentru gradaţiile 1 - 5 se determină prin majorarea salariilor de bază pentru gradaţia 0 potrivit prevederilor art. 13 din prezenta lege.</t>
  </si>
  <si>
    <t xml:space="preserve">6. Coeficienți de salarizare pentru funcţiile didactice auxiliare din unitățile de învățământ preuniversitar       
Funcţii de execuţie </t>
  </si>
  <si>
    <t xml:space="preserve">Informatician; analist programator </t>
  </si>
  <si>
    <t>Informatician, analist programator</t>
  </si>
  <si>
    <t>Pedagog scolar</t>
  </si>
  <si>
    <t>1. Coeficienții de salarizare de la punctul 1 prevăzuți la gradul I si gradul II cuprind sporul de vechime în muncă la nivel maxim.</t>
  </si>
  <si>
    <r>
      <t>2. Coeficienții de salarizare prevăzuți la pct. 2 sunt pentru gradaţia 0. Salariile de bază pentru gradaţiile 1 - 5 se determină prin majorarea salariilor de bază pentru gradaţia 0 potrivit prevederilor</t>
    </r>
    <r>
      <rPr>
        <sz val="11"/>
        <rFont val="Times New Roman"/>
        <family val="1"/>
      </rPr>
      <t xml:space="preserve"> art. 13 din prezenta lege.</t>
    </r>
  </si>
  <si>
    <t>Director general institut de cercetare 
(Ordonator secundar de credite)</t>
  </si>
  <si>
    <t>Director general adjunct institut de cercetare
(Ordonator secundar de credite)</t>
  </si>
  <si>
    <t>Capitolul III  - Coeficienții de salarizare pentru personalul clerical încadrat în unitățile bugetare</t>
  </si>
  <si>
    <t>2. Coeficienții de salarizare sunt prevăzuți pentru gradaţia 0. Salariile de bază pentru gradaţiile 1 - 5 se determină prin majorarea salariilor de bază pentru gradaţia 0 potrivit prevederilor art. 13 din prezenta lege.</t>
  </si>
  <si>
    <t xml:space="preserve">  1. Coeficienți de salarizare pentru funcţii de conducere</t>
  </si>
  <si>
    <t>a) Unitați sanitare cu paturi</t>
  </si>
  <si>
    <t>b) Unitați sanitare fără paturi</t>
  </si>
  <si>
    <t>Coeficienții de salarizare  prevăzuți la gradul I şi gradul II cuprind sporul de vechime în muncă la nivel maxim.</t>
  </si>
  <si>
    <t>2. Coeficienți de salarizare pentru personalul de specialitate medico-sanitar şi auxiliar sanitar din unităţi sanitare şi unităţi de asistenţă medico-socială</t>
  </si>
  <si>
    <t>a) Coeficienți de salarizare pentru personalul de specialitate medico-sanitar</t>
  </si>
  <si>
    <t>b) Coeficienți de salarizare pentru personalul de specialitate din compartimentele paraclinice medico-sanitare</t>
  </si>
  <si>
    <t>c) Coeficienți de salarizare pentru personalul auxiliar sanitar</t>
  </si>
  <si>
    <t>1. Nivelul de salarizare prevăzut pentru personalul de specialitate medico-sanitar și auxiliar-sanitar din unități medico-sociale se utilizează şi pentru dispensarele medicale şcolare, pentru personalul din creşe, pentru personalul medical din cadrul cabinetelor medicale din structurile teritoriale de expertiză medicală şi recuperare a capacităţii de muncă, personalul medico-sanitar din direcţiile judeţene pentru tineret şi sport, complexele sportive naţionale şi cluburile sportive, precum şi pentru medicii din asistenţa socială.</t>
  </si>
  <si>
    <t xml:space="preserve"> a)  Coeficienți de salarizare pentru funcții de conducere </t>
  </si>
  <si>
    <t xml:space="preserve">   a 2) Unități de asistență socială/centre fără personalitate juridică</t>
  </si>
  <si>
    <t xml:space="preserve">   a 1) Instituții si unități de asistență socială/centre cu personalitate juridică</t>
  </si>
  <si>
    <t xml:space="preserve">b) Coeficienți de salarizare pentru personalul de specialitate din unităţile de asistenţă socială/ centre cu sau fără personalitate juridică </t>
  </si>
  <si>
    <t>c ) Coeficienți de salarizare pentru personalul de îngrijire și asistență pentru unități de asistență socială/ centre cu sau fără personalitate juridică</t>
  </si>
  <si>
    <t>1. Coeficienții de salarizare prevăzuți la gradul I si gradul II cuprind sporul de vechime în muncă la nivel maxim.</t>
  </si>
  <si>
    <t>2.Coeficienții de salarizare prevăzuți de la nr. crt. 5 până la nr. crt.  58 sunt pentru gradaţia 0. Salariile de bază pentru gradaţiile 1-5 se determină prin majorarea salariilor de bază pentru gradaţia 0 potrivit prevederilor art. 13 din prezenta lege.</t>
  </si>
  <si>
    <t>Capitolul I.Coeficienți de salarizare pentru persoanlul din instituţii de spectacole sau concerte naţionale sau de importanță naţională, din instituţii de spectacole la care spectacolele se desfăşoară preponderent în limba unei minorităţi, din cadrul  filarmonicilor,  operelor, teatrelor lirice sau muzicale, Corului Naţional de Cameră "Madrigal" - Marin Constantin,  Centrului Național de Artă Tinerimea Română din centrele de cultură/artă națională, precum şi din instituţiile de spectacole şi/sau concerte din subordinea Consiliului General al Municipiului Bucureşti, precum și din alte instituții de spectacole sau concerte</t>
  </si>
  <si>
    <t>Coeficienți de salarizare</t>
  </si>
  <si>
    <t>Coeficienți de salarizare pentru funcții de conducere</t>
  </si>
  <si>
    <t>2. Coeficienții de salarizare prevăzuți la nr.crt.10-21 respectiv la nr. crt. 31-42 sunt pentru gradaţia 0. Salariile de bază pentru gradaţiile 1-5 se determină prin majorarea salariilor de bază pentru gradaţia 0 potrivit prevederilor art. 13 din prezenta lege.</t>
  </si>
  <si>
    <t>a) Coeficienți de salarizare pentru funcții de conducere</t>
  </si>
  <si>
    <t>1. Instituţii de spectacole sau concerte naţionale sau de importanță naţională, instituţii de spectacole la care spectacolele se desfăşoară preponderent în limba unei minorităţi, filarmonici, opere, teatre lirice sau muzicale, Corul Naţional de Cameră Madrigal - Marin Constantin,   centre naționale de cultură/artă naționle,  Centrul Național de Artă Tinerimea Română precum şi instituţii de spectacole sau concerte din subordinea Consiliului General al Municipiului Bucureşti.</t>
  </si>
  <si>
    <t>b) Coeficienți de salarizare pentru functii de execuție</t>
  </si>
  <si>
    <t>2. Alte instituții de spectacole sau concerte</t>
  </si>
  <si>
    <t>1. Biblioteci naţionale sau de importanță naţională, stabilite potrivit legii, precum și  Biblioteca Academiei Române și Institutul Național de Cercetare și Formare în Cultură</t>
  </si>
  <si>
    <t>a) Coeficienți de salarizare pentru functii de conducere</t>
  </si>
  <si>
    <t>2. Alte biblioteci</t>
  </si>
  <si>
    <t>2. Coeficienții de salarizare  prevăzuți la nr. crt.10-15 respectiv la nr. crt. 25-30  sunt pentru gradaţia 0. Salariile de bază pentru gradaţiile 1-5 se determină prin majorarea salariilor de bază pentru gradaţia 0 potrivit prevederilor art. 13 din prezenta lege.</t>
  </si>
  <si>
    <t xml:space="preserve"> Capitolul III. Coeficienți de salarizare  pentru personalul din sistemul muzeelor publice  din România, precum și din Institutul Național al Patrimoniului</t>
  </si>
  <si>
    <t xml:space="preserve"> Capitolul II. Coeficienți de salarizare pentru personalul din sistemul bibliotecilor publice  din România</t>
  </si>
  <si>
    <t>1. Muzee de importanţă naţională, stabilite potrivit legii și Institutul Național al Patrimoniului</t>
  </si>
  <si>
    <t xml:space="preserve">2. Alte muzee </t>
  </si>
  <si>
    <t>2. Coeficienții de salarizare prevăzuți la nr.crt.10-18 respectiv la nr. crt. 28-36 sunt pentru gradaţia 0. Salariile de bază pentru gradaţiile 1-5 se determină prin majorarea salariilor de bază pentru gradaţia 0 potrivit prevederilor art. 13 din prezenta lege.</t>
  </si>
  <si>
    <t>Capitolul IV. Coeficienți de salarizare pentru personalul din presă, edituri, informare documentară şi alte instituţii publice de cultură</t>
  </si>
  <si>
    <t>1.Coeficienții de salarizare prevăzuți la gradul I si gradul II cuprind sporul de vechime în muncă la nivel maxim.</t>
  </si>
  <si>
    <t>2. Coeficienții de salarizare prevăzuți la nr.crt.3-9 sunt pentru gradaţia 0. Salariile de bază pentru gradaţiile 1-5 se determină prin majorarea salariilor de bază pentru gradaţia 0 potrivit prevederilor art. 13 din prezenta lege.</t>
  </si>
  <si>
    <t>1. Coeficienții  de salarizare prevăzuți la gradul I si gradul II cuprind sporul de vechime în muncă la nivel maxim.</t>
  </si>
  <si>
    <t>2. Coeficienții de salarizare prevăzuți la nr.crt.6-9 respectiv la nr. crt. 15-18 sunt pentru gradaţia 0. Salariile de bază pentru gradaţiile 1-5 se determină prin majorarea salariilor de bază pentru gradaţia 0 potrivit prevederilor art. 13 din prezenta lege.</t>
  </si>
  <si>
    <t xml:space="preserve"> Capitolul V -  Coeficienți de salarizare pentru personalul din case de cultură, case de cultură studențești și alte instituții publice din domeniul culturii </t>
  </si>
  <si>
    <t>1. Coeficienți de salarizare pentru personalul din case de cultură, case de cultură studențești și alte instituții publice din domeniul culturii cu excepția celor de la pct. 2</t>
  </si>
  <si>
    <t>2.  Coeficienți de salarizare pentru personalul din case de cultură, case de cultură studențești și alte instituții publice din domeniul culturii din unitățile administrativ-teritoriale cu cel mult 10,000 de locuitori</t>
  </si>
  <si>
    <t>Şef laborator, şef oficiu, șef atelier</t>
  </si>
  <si>
    <t>Șef atelier; șef oficiu; șef sector</t>
  </si>
  <si>
    <t>80</t>
  </si>
  <si>
    <t>Șef serviciu ORCT</t>
  </si>
  <si>
    <t xml:space="preserve">  Capitolul I - Coeficienți de salarizare pentru membrii Corpului diplomatic şi consular al României şi personalul care ocupă funcţii de execuţie specifice în administraţia centrală a Ministerului Afacerilor Externe şi care exercită funcţii de conducere</t>
  </si>
  <si>
    <t>1. Coeficienții de salarizare pentru funcțiile de conducere prevăzuți la nr. crt 1-8 cuprind sporul de vechime în muncă la nivel maxim.</t>
  </si>
  <si>
    <t>b) Coeficienți de salarizare pentru funcţiile specifice de execuţie</t>
  </si>
  <si>
    <t>a) Coeficienți de salarizare pentru funcţiile diplomatice şi consulare</t>
  </si>
  <si>
    <t xml:space="preserve">   Capitolul II - Coeficienți de salarizare pentru membrii Corpului diplomatic şi consular al României şi pentru personalul care îndeplineşte funcţii de execuţie specifice în centrala Ministerului Afacerilor Externe.</t>
  </si>
  <si>
    <t>2. Coeficienții  de salarizare prevăzuți la nr. crt. 8-35 sunt pentru gradaţia 0. Salariile de bază pentru gradaţiile 1-5 se determină prin majorarea salariilor de bază pentru gradaţia 0 potrivit prevederilor art. 13 din prezenta lege.</t>
  </si>
  <si>
    <t>Grad managerial</t>
  </si>
  <si>
    <t>Grad  managerial</t>
  </si>
  <si>
    <t>Capitolul IV - INSTITUTUL CULTURAL ROMÂN</t>
  </si>
  <si>
    <t>b) Coeficienți de salarizare pentru funcții de execuție</t>
  </si>
  <si>
    <t>2. Coeficienții de salarizare prevăzuți la nr. crt. 6-12 sunt pentru gradaţia 0. Salariile de bază pentru gradaţiile 1-5 se determină prin majorarea salariilor de bază pentru gradaţia 0 potrivit prevederilor art. 13 din prezenta lege.</t>
  </si>
  <si>
    <t>1. Coeficienții de salarizare prevăzuți la nr. crt. 1-5 cuprind sporul de vechime în muncă la nivel maxim.</t>
  </si>
  <si>
    <t xml:space="preserve">Capitolul I - Coeficienți de salarizare pentru judecători, procurori, magistraţi-asistenţi </t>
  </si>
  <si>
    <t>3. Coeficienții de salarizare prevăzuți în prezentul capitol sunt pentru gradaţia 0. Indemnizațiile de încadrare pentru gradaţiile 1-5 se determină prin majorarea indemnizațiilor de încadrare pentru gradaţia 0 potrivit prevederilor art. 13 din prezenta lege.</t>
  </si>
  <si>
    <t>1. Coeficienți de salarizare pentru judecători şi magistraţi asistenţi</t>
  </si>
  <si>
    <t>2. Coeficienți de salarizare pentru procurori</t>
  </si>
  <si>
    <t>Capitolul II - Coeficienți de salarizare pentru personalul auxiliar de specialitate din cadrul instanţelor şi parchetelor</t>
  </si>
  <si>
    <t>a) Funcții de conducere</t>
  </si>
  <si>
    <t>b) Funcții de execuție</t>
  </si>
  <si>
    <t>Șef serviciu departament informatic</t>
  </si>
  <si>
    <t>Informatician șef</t>
  </si>
  <si>
    <t>52.00101003.01.1</t>
  </si>
  <si>
    <t>52.00101004.01.1</t>
  </si>
  <si>
    <t>2. Coeficienții de salarizare prevăzuți la nr. crt. 1-6 cuprind sporul de vechime în muncă la nivel maxim.</t>
  </si>
  <si>
    <t>3. Coeficienții de salarizare pentru funcţiile de la nr. crt. 7 - 15 sunt prevăzuți coeficienții la gradaţia 0. Salariile de bază pentru gradaţiile 1 - 5 se determină prin majorarea salariilor de bază pentru gradaţia 0 potrivit prevederilor art. 13 din prezenta lege.</t>
  </si>
  <si>
    <t>Capitolul III - Coeficienți de salarizare pentru personalul conex din cadrul instanţelor judecătoreşti şi parchetelor</t>
  </si>
  <si>
    <t>2. Coeficienții de salarizare prevăzuți la Cap. III sunt pentru gradaţia 0. Salariile de bază pentru gradaţiile 1-5 se determină prin majorarea salariilor de bază pentru gradaţia 0 potrivit prevederilor art. 13 din prezenta lege.</t>
  </si>
  <si>
    <t>Capitolul IV - Coeficienți de salarizare pentru personalul de instruire fără specialitate juridică şi pentru funcţiile auxiliare din cadrul Institutului Naţional al Magistraturii şi al Şcolii Naţionale de Grefieri</t>
  </si>
  <si>
    <t>2. Coeficienții de salarizare prevăzuți în prezentul capitol sunt pentru gradaţia 0. Salariile de bază pentru gradaţiile 1 - 5 se determină prin majorarea salariilor de bază pentru gradaţia 0 potrivit prevederilor art. 13 din prezenta lege.</t>
  </si>
  <si>
    <t>Coeficienți de salarizare gradația 0</t>
  </si>
  <si>
    <t>3.  Coeficienții de salarizare prevăzuți la nr. crt. 4 - 12 sunt prevăzuți coeficienții la gradaţia 0. Salariile de bază pentru gradaţiile 1 - 5 se determină prin majorarea salariilor de bază pentru gradaţia 0 potrivit prevederilor art. 13 din prezenta lege.</t>
  </si>
  <si>
    <t>1. Coeficienții de salarizare prevăzuți la poziţiile 1 - 3 cuprind sporul de vechime în muncă la nivel maxim.</t>
  </si>
  <si>
    <t>b) Funcții de executie</t>
  </si>
  <si>
    <t>Capitolul V - Coeficienți de salarizare pentru personalul de specialitate criminalistică şi funcţiile auxiliare de specialitate criminalistică din cadrul Institutului Naţional de Expertize Criminalistice şi al laboratoarelor de expertiză criminalistică</t>
  </si>
  <si>
    <t>Capitolul VI -  Coeficienți de salarizare pentru personalul cu funcţii de conducere şi de execuţie din cadrul Oficiului Naţional al Registrului Comerţului şi al Oficiilor  Registrului Comerţului de pe lângă tribunale</t>
  </si>
  <si>
    <t>Grad profesional / Treaptă</t>
  </si>
  <si>
    <t>2.Coeficienții de salarizare prevăzuți la nr.crt. 7-10 sunt pentru gradaţia 0. Salariile de bază pentru gradaţiile 1-5 se determină prin majorarea salariilor de bază pentru gradaţia 0 potrivit prevederilor art. 13 din prezenta lege.</t>
  </si>
  <si>
    <t>1.Coeficienții de salarizare de la nr.crt 1-6 cuprind sporul de vechime în muncă la nivel maxim.</t>
  </si>
  <si>
    <t>Capitolul VII - Coeficienți de salarizare pentru personalul de probaţiune</t>
  </si>
  <si>
    <t>Inspector specialist; Expert specialist; Referent  specialist</t>
  </si>
  <si>
    <t>2. Coeficienții de salarizare prevăzuți la nr.crt. 1-5 cuprind sporul de vechime în muncă la nivel maxim.</t>
  </si>
  <si>
    <t>3. Coeficienții de salarizare pentru funcţiile de la nr.crt. 6-11, sunt prevăzuți coeficienții la gradaţia 0. Salariile de bază pentru gradaţiile 1 - 5 se determină prin majorarea salariilor de bază pentru gradaţia 0 potrivit prevederilor art. 13 din prezenta lege.</t>
  </si>
  <si>
    <t xml:space="preserve">CAPITOLUL I - 1. Coeficienți de salarizare pentru pentru personalul militar, poliţiştii şi funcţionarii publici cu statut special din instituţiile publice din sistemul de apărare, ordine publică şi securitate naţională </t>
  </si>
  <si>
    <t>CAPITOLUL I - Coeficienți de salarizare</t>
  </si>
  <si>
    <t xml:space="preserve">a) Funcții de conducere </t>
  </si>
  <si>
    <t>1. Coeficienți de salarizare pentru personalul din autorităţile şi instituţiile publice finanţate integral din venituri proprii, aflate în subordinea, sub autoritatea, în coordonarea Guvernului, ministerelor şi a celorlalte organe de specialitate ale administraţiei publice centrale, din cele aflate în coordonarea prim-ministrului, precum şi din cele aflate sub controlul Parlamentului sunt diferenţiate după nivelul studiilor</t>
  </si>
  <si>
    <t xml:space="preserve">2. Coeficienți de salarizare pentru personalul din instituţiile publice finanţate integral din venituri proprii, aflate în subordinea, sub autoritatea, în coordonarea celorlalte organe de specialitate ale administraţiei publice locale, sunt diferenţiate după nivelul studiilor
</t>
  </si>
  <si>
    <t>2.Coeficienții de salarizare prevăzuți la nivel minim și maxim de la nr. crt. 7-11 respectiv nr. crt. 18-22 sunt pentru gradaţia 0. Salariile de bază pentru gradaţiile 1-5 se determină prin majorarea salariilor de bază pentru gradaţia 0 potrivit prevederilor art. 13 din prezenta lege.</t>
  </si>
  <si>
    <t>1. Coeficienții de salarizare prevăzuți la gradul I si gradul II de la nr.crt. 1-6 respectiv nr. crt. 12-17 cuprind sporul de vechime în muncă la nivel maxim.</t>
  </si>
  <si>
    <t>1. Coeficienți de salarizare pentru administraţia publică centrală</t>
  </si>
  <si>
    <t>a) Funcţii corespunzătoare categoriei înalţilor funcţionari publici</t>
  </si>
  <si>
    <t>b) Funcţii publice de conducere</t>
  </si>
  <si>
    <t xml:space="preserve">c) Funcţii publice generale de execuţie </t>
  </si>
  <si>
    <t xml:space="preserve">d) Funcţii publice specifice de execuţie </t>
  </si>
  <si>
    <t>Consilier; consilier juridic; expert</t>
  </si>
  <si>
    <t>3 Coeficienții de salarizare prevăzuți la nr. crt. 1-10 cuprind sporul de vechime în muncă la nivel maxim.</t>
  </si>
  <si>
    <t>1 Nivelul I –Personalul încadrat pe funcții publice din cadrul Academiei Române, al Înaltei Curţi de Casaţie şi Justiţie, al Consiliului Concurenţei, al Curţii de Conturi, al Consiliului Naţional pentru Studierea Arhivelor Securităţii, al Consiliului Naţional al Audiovizualului, al Consiliului Legislativ, al Casei Naţionale de Pensii Publice, al Casei Naţionale de Asigurări de Sănătate, al Agenţiei Naţionale pentru Ocuparea Forţei de Muncă, al Inspecţiei Muncii, al Agenţiei Naţionale pentru Plăţi şi Inspecţie Socială, al Autorităţii Naţionale Sanitare Veterinare şi pentru Siguranţa Alimentelor şi structurilor subordonate, al Autorităţii Naţionale pentru Protecţia Consumatorului şi structurilor subordonate, al Autorităţii pentru Reformă Feroviară, al Agenţiei Naţionale de Administrare Fiscală, al celorlalte organe de specialitate ale administraţiei publice centrale, organismele intermediare pentru programele operaţionale, precum şi pentru funcţiile publice corespunzătoare categoriei înalţilor funcţionari publici din cadrul instituţiei prefectului.</t>
  </si>
  <si>
    <t>4. Coeficienții de salarizare prevăzuți la nr. crt. 11-29 sunt pentru gradaţia 0. Salariile de bază pentru gradaţiile 1 - 5 se determină prin majorarea salariilor de bază pentru gradaţia 0 potrivit prevederilor art. 13 din prezenta lege.</t>
  </si>
  <si>
    <t xml:space="preserve">    (2) Munca astfel prestată şi plătită nu se compensează şi cu timp liber corespunzător.</t>
  </si>
  <si>
    <t>II. Coeficienți de salarizare pentru personalul din unităţile teritoriale</t>
  </si>
  <si>
    <t>a) Funcţii publice de conducere</t>
  </si>
  <si>
    <t>b) Funcţii publice generale de execuţie</t>
  </si>
  <si>
    <t>1. Coeficienți de salarizare pentru funcţii publice teritoriale stabilite şi avizate potrivit legii din cadrul instituţiei prefectului, serviciilor publice deconcentrate ale ministerelor şi ale celorlalte organe ale administraţiei publice centrale din unităţile administrativ-teritoriale, precum şi din structurile teritoriale ale Academiei Române.</t>
  </si>
  <si>
    <t xml:space="preserve">c) Funcţii publice specifice de execuţie </t>
  </si>
  <si>
    <t>1. Coeficienții de salarizare prevăzuți la nr. crt. 1-6 cuprind sporul de vechime în muncă la nivel maxim.</t>
  </si>
  <si>
    <t>2. Coeficienții de salarizare prevăzuți la nr. crt. 7-14 sunt pentru gradaţia 0. Salariile de bază pentru gradaţiile 1 - 5 se determină prin majorarea salariilor de bază pentru gradaţia 0 potrivit prevederilor art. 13 din prezenta lege.</t>
  </si>
  <si>
    <t xml:space="preserve"> a) Funcţii publice de conducere</t>
  </si>
  <si>
    <t xml:space="preserve">b) Funcţii publice generale de execuţie </t>
  </si>
  <si>
    <t>III. Coeficienți de salarizare pentru administratia publica locală</t>
  </si>
  <si>
    <t>1. Coeficienții de salarizare prevăzuți la nr. crt. 1-9 cuprind sporul de vechime în muncă la nivel maxim.</t>
  </si>
  <si>
    <r>
      <t xml:space="preserve">Arhitect-şef </t>
    </r>
    <r>
      <rPr>
        <vertAlign val="superscript"/>
        <sz val="10"/>
        <rFont val="Times New Roman"/>
        <family val="1"/>
      </rPr>
      <t>2)</t>
    </r>
  </si>
  <si>
    <t>I. Coeficienți de salarizare pentru administraţia publică centrală</t>
  </si>
  <si>
    <t>1. Coeficienți de salarizare pentru funcţii de specialitate</t>
  </si>
  <si>
    <t>1. Coeficienții de salarizare prevăzuți la nr. crt. 1-6 Gradul I și Gradul II cuprind sporul de vechime în muncă la nivel maxim.</t>
  </si>
  <si>
    <t>III. Coeficienți de salarizare pentru personalul din unităţile teritoriale *)</t>
  </si>
  <si>
    <t>1. Coeficienții de salarizare prevăzuți la nr. crt. 1-6 niveluI I și nivelul II cuprind sporul de vechime în muncă la nivel maxim.</t>
  </si>
  <si>
    <t>Coeficienți de salarizare
Gradaţia 0</t>
  </si>
  <si>
    <t>Coeficienți de salarizare
Gradația 0</t>
  </si>
  <si>
    <t>Coeficienți de salarizare
comandă solda de functie/salariu de funcție</t>
  </si>
  <si>
    <t>Coeficienți de salarizare
execuție solda de functie/salariu de funcție</t>
  </si>
  <si>
    <t xml:space="preserve">Coeficienți de salarizare </t>
  </si>
  <si>
    <t>Coeficienți de salarizare minim</t>
  </si>
  <si>
    <t>Coeficienți de salarizare maxim</t>
  </si>
  <si>
    <t>3.Coeficienții de salarizare stabiliți pentru funcţiile prevăzute la gradul IA sau treapta IA, potrivit nivelului studiilor, de la administraţia publică locală, se utilizează şi pentru salarizarea funcţiilor de la cabinetul primarului comunei și oraşului.</t>
  </si>
  <si>
    <t>1. Coeficienții de salarizare prevăzuți la nr. crt. 1-8 gradul I si gradul II cuprind sporul de vechime în muncă la nivel maxim.</t>
  </si>
  <si>
    <t xml:space="preserve">    *) Coeficientul de salarizare prevăzut pentru această funcţie se utilizează şi la funcţia de desenator tehnic cartograf.</t>
  </si>
  <si>
    <t>3. Coeficienții de salarizare prevăzuți în prezenta anexă se aplică şi funcţiilor de specialitate din şcoala populară de artă.</t>
  </si>
  <si>
    <t>3. Coeficienții de salarizare prevăzuți la nr. crt. 1 cuprind sporul de vechime în muncă la nivel maxim.</t>
  </si>
  <si>
    <t xml:space="preserve"> Coeficienți de salarizare pentru personalul plătit din fonduri publice, care desfăşoară activitate de secretariat-administrativ, gospodărire, întreţinere-reparaţii şi de deservire </t>
  </si>
  <si>
    <t>1. Coeficienții de salarizare prevăzuți la nr. crt. 1 cuprind sporul de vechime în muncă la nivel maxim.</t>
  </si>
  <si>
    <t xml:space="preserve">  a.1) Funcţiile de conducere specifice activităţii de zbor </t>
  </si>
  <si>
    <t xml:space="preserve">    a.2) Funcţiile de conducere specifice activităţii tehnic-aeronautice </t>
  </si>
  <si>
    <t xml:space="preserve"> a.3) Funcţiile de conducere specifice activităţii operativ-aeronautice</t>
  </si>
  <si>
    <t>1. Coeficienții de salarizare prevăzuți la nr. crt. 1-16 cuprind sporul de vechime în muncă la nivel maxim.</t>
  </si>
  <si>
    <t>1. Coeficienții de salarizare de la nr. crt. 1-24  cuprind sporul de vechime în muncă la nivel maxim.</t>
  </si>
  <si>
    <t>6. Coeficienții de salarizare pentru Instituțiile publice de interes local sunt cu 5% sub nivelul corespunzător coeficienților Nivel I si Nivel II.</t>
  </si>
  <si>
    <t>3. Salariul de bază individual al administratorului public se stabileşte de către primar, preşedintele consiliului judeţean sau primarul general al Municipiului  Bucureşti, în condiţiile legii, în funcţie de tipul unităţii administrativ-teritoriale şi de atribuţiile stabilite în fişa postului, între limite, astfel: limita minimă este nivelul salariului de bază al secretarului unităţii administrativ-teritoriale, iar limita maximă este indemnizaţia viceprimarului, a vicepreşedintelui consiliului judeţean sau a viceprimarului Municipiului  Bucureşti, după caz.</t>
  </si>
  <si>
    <t xml:space="preserve">5. Nivelul II – se aplică funcțiilor publice din  cadrul aparatului propriu al Primăriei Municipiului București și Consiliului General al Municipiului București. </t>
  </si>
  <si>
    <t>4. Nivelul I - se aplică funcțiilor publice din aparatul propriu  al primăriilor localitaților cu peste 200.000 locuitori, sectoarele Municipiului  București, consilii județene, consilii locale ale sectoarelor Municipiului București</t>
  </si>
  <si>
    <t>1. Localități peste 250.000 locuitori si sectoarele mun. Bucuresti</t>
  </si>
  <si>
    <t>2. Localități intre 50.000 si 250.000 locuitori</t>
  </si>
  <si>
    <t>3. Salariul de bază individual al administratorului public se stabileşte de către primar, în condiţiile legii, în funcţie de tipul unităţii administrativ-teritoriale şi de atribuţiile stabilite în fişa postului, între limite, astfel: limita minimă este nivelul salariului de bază al secretarului unităţii administrativ-teritoriale, iar limita maximă este indemnizaţia viceprimarului.</t>
  </si>
  <si>
    <t>4. Nivelul I – se aplică funcțiilor publice din Instituțiile publice de interes local</t>
  </si>
  <si>
    <t xml:space="preserve">5. Nivelul II - se aplică funcțiilor publice din aparatul propriu al primăriilor și consiliilor locale </t>
  </si>
  <si>
    <t>3. Localități intre 10.000-50.000 locuitori</t>
  </si>
  <si>
    <t>4. Localități sub 10.000 locuitori</t>
  </si>
  <si>
    <t>Director adjunct;  contabil șef; inginer șef; şef sector; director executiv adjunct;  trezorier şef adjunct; şef administraţie financiară adjunct</t>
  </si>
  <si>
    <t>2. FUNCȚII SPECIFICE UNOR MINISTERE</t>
  </si>
  <si>
    <t xml:space="preserve">2.1 Ministerul Economiei, Digitalizării, Antreprenoriatului și Turismului </t>
  </si>
  <si>
    <t>a) Funcţii de conducere</t>
  </si>
  <si>
    <t>b) Funcţii de execuţie pe grade și trepte profesionale</t>
  </si>
  <si>
    <t>Grad Managerial</t>
  </si>
  <si>
    <t xml:space="preserve">2.2. MINISTERUL AFACERILOR INTERNE </t>
  </si>
  <si>
    <t>b) Funcţii de execuţie</t>
  </si>
  <si>
    <t>78</t>
  </si>
  <si>
    <t>79</t>
  </si>
  <si>
    <t>94</t>
  </si>
  <si>
    <t>95</t>
  </si>
  <si>
    <t>96</t>
  </si>
  <si>
    <t>97</t>
  </si>
  <si>
    <t>Funcţii specifice Agenției Naționale de Cadastru și Publicitate Imobiliară</t>
  </si>
  <si>
    <t>2.3 MINISTERUL DEZVOLTĂRII , LUCRARILOR PUBLICE ȘI ADMINISTRAȚIEI</t>
  </si>
  <si>
    <t>2.4 Consilieri pentru afaceri europene din autorități și instituții publice</t>
  </si>
  <si>
    <t xml:space="preserve">2.5 Funcţii specifice din  aparatul propriu și din unităţile teritoriale ale Ministerului Finanţelor </t>
  </si>
  <si>
    <t>Consilier pentru afaceri europene</t>
  </si>
  <si>
    <t xml:space="preserve">2.6 Cabinetul demnitarului </t>
  </si>
  <si>
    <t xml:space="preserve">a) Coeficienți de salarizare pentru funcţiile publice de conducere specifice </t>
  </si>
  <si>
    <t>b) Coeficienți de salarizare pentru funcţii publice de execuţie specifice</t>
  </si>
  <si>
    <t>a) Coeficienți de salarizare pentru funcţii de conducere specifice</t>
  </si>
  <si>
    <t>b) Coeficienți de salarizare pentru funcţii de execuţie specifice:</t>
  </si>
  <si>
    <t xml:space="preserve">Consilier de securitate a informaţiilor </t>
  </si>
  <si>
    <t xml:space="preserve">b) Funcţii de execuţie </t>
  </si>
  <si>
    <t>3. Reglementările specifice personalului de specialitate din cadrul Curţii de Conturi se regăsesc la lit. K din prezenta anexă.</t>
  </si>
  <si>
    <t xml:space="preserve">*1) Aparatul de lucru al: Administraţiei Prezidenţiale, al Parlamentului, al Guvernului, al ministerelor, al Academiei Române, al Înaltei Curţi de Casaţie şi Justiţie, al Parchetului de pe lângă Înalta Curte de Casaţie şi Justiţie, al Curţii Constituţionale, al Consiliului Concurenţei, al Curţii de Conturi, al Consiliului Naţional pentru Studierea Arhivelor Securităţii, al Consiliului Naţional al Audiovizualului, al Consiliului Legislativ, al Casei Naţionale de Pensii Publice, al Casei Naţionale de Asigurări de Sănătate, al Agenţiei Naţionale pentru Ocuparea Forţei de Muncă, al Inspecţiei Muncii, al Agenţiei Naţionale pentru Plăţi şi Inspecţie Socială, al Agenţiei de Plăţi şi Intervenţie pentru Agricultură, al Institutului Naţional de Statistică, al Ministerului Sănătăţii, al Ministerului Culturii, al Autorităţii Naţionale pentru Protecţia Consumatorilor, al Autorităţii pentru Reformă Feroviară, al Agenţiei Naţionale de Administrare Fiscală, al Avocatului Poporului, al Autorităţii Naţionale de Supraveghere a Prelucrării Datelor cu Caracter Personal, al Agenţiei Naţionale de Presă AGERPRES, al Consiliului Economic şi Social, al Autorităţii Electorale Permanente, al organismelor intermediare pentru programe operaţionale, altor organe centrale de specialitate.
</t>
  </si>
  <si>
    <t xml:space="preserve">Coeficienți de salarizare Funcţii specifice din aparatul propriu, instituţii subordonate şi alte instituţii din acest sistem </t>
  </si>
  <si>
    <t>2. Coeficienții de salarizare de la nr. crt. 1-3 sunt pentru gradaţia 0. Salariile de bază pentru gradaţiile 1-5 se determină prin majorarea salariilor de bază pentru gradaţia 0 potrivit prevederilor art. 13 din prezenta lege.</t>
  </si>
  <si>
    <t xml:space="preserve">Inginer*3), medic, chimist/biolog </t>
  </si>
  <si>
    <t>Subinginer, asistent veterinar, tehnician*4), conductor tehnic, referent de specialitate;</t>
  </si>
  <si>
    <t>Asistent veterinar, laborant, tehnician*4), referent</t>
  </si>
  <si>
    <t>3.8 Nomenclatorul şi ierarhia funcţiilor din cabinetele parlamentare utilizate în circumscripţiile electorale*5)</t>
  </si>
  <si>
    <t>*5) Nivelul minim şi maxim al salariilor de bază se stabilesc şi se aprobă prin hotărâre a Birourilor permanente reunite ale Camerei Deputaţilor şi Senatului, având ca limită minimă salariul minim brut pe ţară garantat în plată, iar ca limită maximă salariul de bază al funcţiei echivalente utilizate în cabinetul demnitarului.</t>
  </si>
  <si>
    <t>*4) Specialitatea funcţiei de tehnician este cea care se regăseşte în activitatea de bază a unităţii (medicină veterinară, industrie alimentară, agronomie, horticultură, zootehnie şi altele).Cu acelaşi nivel sunt salarizate şi funcţiile de tehnician, asistent, laborant, conductor tehnic în medicină, biologie sau chimie dacă persoanele încadrate pe aceste funcţii desfăşoară activitate în specialitatea funcţiei.</t>
  </si>
  <si>
    <t>*3) Specialitatea funcţiei de inginer este cea care se regăseşte în activitatea de bază a unităţii (medicină veterinară, industrie alimentară, agronomie, horticultură, zootehnie şi altele).Cu acelaşi nivel sunt salarizate şi funcţiile de medic, biolog, chimist, dacă persoanele încadrate pe aceste funcţii desfăşoară activitate în specialitatea funcţiei.</t>
  </si>
  <si>
    <t>*2) Personalul de specialitate din instituţiile publice sanitare veterinare şi pentru siguranţa alimentelor care este încadrat şi îşi desfăşoară activitatea în specialitatea funcţiilor specifice prevăzute în prezenta anexă beneficiază şi de următoarele categorii de sporuri şi drepturi:</t>
  </si>
  <si>
    <t>i) Spor pentru condiţii deosebite de muncă vătămătoare/periculoase care implică risc de îmbolnăvire şi/sau contagiune directă sau indirectă, respectiv riscuri asociate datorate condiţiilor specifice de desfăşurare a activităţii, corespunzător activităţii efective desfăşurate în aceste condiţii - de până la 10%;</t>
  </si>
  <si>
    <t>ii) Sporul pentru condiţii deosebit de periculoase cum sunt TBC, bruceloză, gripa aviară, encefalopatii spongiforme transmisibile, salmoneloze, alte zoonoze, pesta, febra aftoasă, leucoze şi alte boli asemenea, anatomie patologică, necropsii şi medicină legală, corespunzător activităţii efective desfăşurate în aceste condiţii, precum şi corespunzător activităţii specifice din laboratoarele sanitare şi pentru siguranţa alimentelor - de până la 30%;</t>
  </si>
  <si>
    <t>iii) Sporul de izolare şi pentru condiţii deosebite de muncă reprezentate de izolare datorată activităţii desfăşurate în U.a.t. amplasate la altitudine, care au căi de acces dificile sau unde atragerea personalului se face cu dificultate, în punctele de frontieră amplasate în afara U.a.t.lor sau de activitatea desfăşurată în condiţii de radiaţii şi altele asemenea stabilite de ordonatorul principal de credite, cu consultarea sindicatelor - de până la 20%;</t>
  </si>
  <si>
    <t>iv) Sporurile prevăzute la pct. 1  la anexa nr. VIII cap. II lit. H art. 1 alin. (1) lit. a) nu pot fi acordate cumulat aceleiaşi persoane;</t>
  </si>
  <si>
    <t>v) Sporurile prevăzute la pct. 2 şi anexa nr. VIII cap. II lit. H art. 1 alin. (1)  lit. a) nu pot fi acordate cumulat aceleiaşi persoane;</t>
  </si>
  <si>
    <t>vi) Sporurile prevăzute la pct. 3 şi la anexa nr. VIII cap. II lit. H art. 1 alin. (1)  lit. b) nu pot fi acordate cumulat aceleiaşi persoane;</t>
  </si>
  <si>
    <t>vii) Cuantumul sporurilor se aprobă prin ordin al preşedintelui Autorităţii Naţionale Sanitare Veterinare şi pentru Siguranţa Alimentelor, cu consultarea sindicatelor sau, după caz, a reprezentanţilor salariaţilor, în limita prevederilor din Regulamentul elaborat potrivit prezentei legi, având la bază buletinele de determinare sau, după caz, expertizare, emise de către autorităţile abilitate în acest sens.</t>
  </si>
  <si>
    <t>i) (1) Personalul care îşi desfăşoară activitatea în instituţii sanitar-veterinare publice, personalul didactic de la catedrele sau disciplinele care funcţionează în alte instituţii decât cele sanitar-veterinare poate fi integrat în instituţii sanitar-veterinare publice, nominalizate prin ordin al preşedintelui Autorităţii Naţionale Sanitare Veterinare şi pentru Siguranţa Alimentelor.</t>
  </si>
  <si>
    <t>ii) (1) Munca prestată de personalul din cadrul administraţiei publice sanitare veterinare şi pentru siguranţa alimentelor, în vederea asigurării continuităţii activităţii, în zilele de repaus săptămânal, de sărbători legale şi în celelalte zile în care, în conformitate cu reglementările în vigoare, nu se lucrează, în cadrul schimbului normal de lucru, se plăteşte cu un  tarif orar cu 10% mai mare decât tariful orar al normei de bază.</t>
  </si>
  <si>
    <t>iii) Pentru efectuarea prestaţiilor în cadrul campaniilor de prevenire şi combatere a unor epizootii sau a unor zoonoze deosebit de grave şi altele asemenea, stabilite prin ordin al preşedintelui Autorităţii Naţionale Sanitare Veterinare şi pentru Siguranţa Alimentelor, instituţiile publice din sistemul sanitar-veterinar pot angaja personal sanitar-veterinar cu pregătire superioară, care se salarizează cu tarif orar.</t>
  </si>
  <si>
    <t>2. Coeficienții de salarizare prevăzuți la nr. crt. 7-11 sunt pentru gradaţia 0. Salariile de bază pentru gradaţiile 1 - 5 se determină prin majorarea salariilor de bază pentru gradaţia 0 potrivit prevederilor art. 13 din prezenta lege.</t>
  </si>
  <si>
    <t>a) Coeficienți de salarizare pentru funcţii de conducere</t>
  </si>
  <si>
    <t>b) Coeficienți de salarizare pentru funcţii de executie</t>
  </si>
  <si>
    <t>II . Salarizarea personalului din autorităţi publice şi agenţii</t>
  </si>
  <si>
    <t>1. Coeficienți de salarizare pentru personalul de specialitate din cadrul Curţii de Conturi</t>
  </si>
  <si>
    <t>2. Coeficienți de salarizare pentru personalul din cadrul Consiliului Concurenţei</t>
  </si>
  <si>
    <t>3. Salarizarea personalului Oficiului Naţional de Prevenire şi Combatere a Spălării Banilor</t>
  </si>
  <si>
    <t>4. Coeficienți de salarizare pentru funcții publice specifice din cadrul Agenţiei Naţionale de Integritate</t>
  </si>
  <si>
    <t>5. Coeficienți de salarizare pentru personalul din cadrul Oficiului Registrului Naţional al Informaţiilor Secrete de Stat</t>
  </si>
  <si>
    <t>6. ADMINISTRAŢIA PUBLICĂ SANITARĂ VETERINARĂ ŞI PENTRU SIGURANŢA ALIMENTELOR *2)</t>
  </si>
  <si>
    <t>7. Funcţii specifice din aparatul propriu şi din structurile teritoriale ale Directoratului Naţional de Securitate Cibernetică</t>
  </si>
  <si>
    <t xml:space="preserve">Grad managerial </t>
  </si>
  <si>
    <t>c) Funcţii utilizate în cadrul serviciilor publice de salvamont din subordinea consiliilor judeţene şi locale</t>
  </si>
  <si>
    <t>d) Funcţii utilizate în cadrul serviciilor voluntare pentru situaţii de urgenţă din subordinea consiliilor locale</t>
  </si>
  <si>
    <t>2. Coeficienții de salarizare de la nr. crt.7-35 sunt pentru gradaţia 0. Salariile de bază pentru gradaţiile 1-5 se determină prin majorarea salariilor de bază pentru gradaţia 0 potrivit prevederilor art. 13 din prezenta lege.</t>
  </si>
  <si>
    <t>4. Nivelul I - se aplică funcțiilor din aparatul propriu  al primăriilor localitaților cu peste 200.000 locuitori, sectoarele Municipiului  București, consilii județene, consilii locale ale sectoarelor Municipiului București</t>
  </si>
  <si>
    <t xml:space="preserve">5. Nivelul II – se aplică funcțiilor din  cadrul aparatului propriu al Primăriei Municipiului București și Consiliului General al Municipiului București. </t>
  </si>
  <si>
    <t xml:space="preserve"> 1. Coeficienți de salarizare pentru funcţii de specialitate</t>
  </si>
  <si>
    <t>2.  Unităţi de perfecţionare a personalului cu pregătire superioară</t>
  </si>
  <si>
    <t>3.  Unităţi de perfecţionare a personalului cu pregătire medie şi centre de calificare şi recalificare</t>
  </si>
  <si>
    <t xml:space="preserve"> 4.  Proiectare</t>
  </si>
  <si>
    <t>5.  Unităţi de informatică</t>
  </si>
  <si>
    <t>2. Coeficienții de salarizare de la nr. crt. 9-24 sunt pentru gradaţia 0. Salariile de bază pentru gradaţiile 1-5 se determină prin majorarea salariilor de bază pentru gradaţia 0 potrivit prevederilor art. 13 din prezenta lege.</t>
  </si>
  <si>
    <t>4. Coeficienții de salarizare prevăzuți la nr.crt. 2-15 sunt pentru gradaţia 0. Salariile de bază pentru gradaţiile 1-5 se determină prin majorarea salariilor de bază pentru gradaţia 0 potrivit prevederilor art. 13 din prezenta lege.</t>
  </si>
  <si>
    <t xml:space="preserve">categoria I </t>
  </si>
  <si>
    <t xml:space="preserve"> Coeficienții de salarizare prevăzuti la nr. crt. 1-7 sunt pentru gradaţia 0. Salariile de bază pentru gradaţiile 1-5 se determină prin majorarea salariilor de bază pentru gradaţia 0 potrivit prevederilor art.13 din prezenta lege.</t>
  </si>
  <si>
    <t>2. Coeficienții de salarizare pentru funcţiile de specialitate din alte unităţi sportive</t>
  </si>
  <si>
    <t xml:space="preserve">1. Coeficienții de salarizare pentru funcţiile de specialitate din federaţii sportive </t>
  </si>
  <si>
    <t>2. Coeficienții de salarizare de la nr. crt. 2-34 sunt pentru gradaţia 0. Salariile de bază pentru gradaţiile 1-5 se determină prin majorarea salariilor de bază pentru gradaţia 0 potrivit prevederilor art. 13 din prezenta lege.</t>
  </si>
  <si>
    <t xml:space="preserve">    b) Funcţii de execuţie pe nave maritime</t>
  </si>
  <si>
    <t xml:space="preserve">      c) Funcţii de execuţie pe nave portuare, tehnice, fluviale</t>
  </si>
  <si>
    <t xml:space="preserve">     d) Funcţii de execuţie comune pe nave</t>
  </si>
  <si>
    <t>3. Spor de condiții grele 5% din salariul de bază ( personalul ambarcat și scafandri).
4. Personalul ambarcat și scafandri beneficiază de acordarea alocației de hrană conform legislației în vigoare. 
5. Spor de izolare pentru personalul care își desfășoară activitatea în rezervația Biosfera Delta Dunării, în cuantum de 20%.
6. Personalul agentiei, care prin natura atribuțiilor de serviciu și specificul misiunilor efectuate, depăsește limita apelor teritoriale ale României/teritoriu național, beneficiază de diurnă externă, conform legislației în vigoare.</t>
  </si>
  <si>
    <t xml:space="preserve">2. Drepturi salariare specifice scafandrilor.
A. Scafandri brevetați beneficiază de o primă de clasificare în limitele a 5-30% din salariul de bază, diferențiat în raport cu titlul de clasificare deținut. 
a. Scafandrii brevetații și scafandri cursanți au dreptul pentru orice scufundare reala sau simulată, de o primă orara de 150 lei/ora. 
b. Scafandrii brevetați au dreptul pentru orice scufundare reală la folosirea sculelor pneumatice, hidraulice, sisteme de tăiere /sudare subacvatică la o prima orara de 300 lei/ora.
c. Pentru scufundarea unitara cu turela închisa sau scufundarea unitara în simulator (barocamera) precum si cele de testare de noi procedee, echipamente sau aparatura/scule de scufundare de o prima orara de 400 lei/ora. 
d. Pentru scufundari reale care se executa în apa cu temperatura mai mică de 10 grade Celsius, prima orara de scufundare este de 25% din tariful orar.
e. Membrii echipei de suprafată, care asigură scufundarile din punct de vedere organizatoric, tehnic și medical stabiliți în conformitate cu normele interne/internaționale de organizare și conducere a activităților de scufundare, au dreptul la o primă de 125 lei/ora.
f. Prima orară de scufundare de la punctul "e" se acordă și personalului de altă specialitate, care prin natura atribuțiilor de serviciu, execută scufundări reale sau simulate.
g. Condițiile de acordare a primei de clasificare, precum și diferentierea cuantumurilor în cadrul limitelor prevazute în prezenta sectiune, pe categorii de personal si activități, se stabilesc prin norme aprobate de un ordin al ordonatorului principal de credit cu consultare specialistilor civil în domeniul scufundărilor.
h. Scafandrii/salvatorii ce participă la actini aeronavale (salturi din elicopter, recuperări de persoane / bunuri din mediul acvatic) beneficiază de o primă de 350 lei/salt, respectiv 150 lei/ora. 
</t>
  </si>
  <si>
    <t>1. Drepturile salariale specifice personalului ambarcat* pe nave/pontoane. 
A. Personalul ambarcat pe nave/pontoane, are dreptul la o prima de ambarcare astfel: 
a. Pe timpul cât navele nu se află în baza lor permanentă beneficiază de o indemnizație de 10% din salariul de bază. 
b. Pe timpul cât navele se deplasează din baza lor permanentă pentru intervenții, instrucții, aplicații sau alte misiuni, pe lângă drepturile prevăzute la litera a., mai beneficiază de o indemnizație de 15% din salariul de bază zilnic. 
* Prin personalul ambarcat, se întelege personalul încadrat potrivit jurnalelor de bord ale navelor respective, precum și cel ambarcat pentru diverse misiuni, inspecții, coordonare (OSC), controle, verificari, reparații planificate de organele competente, sau reparații accidentale și sunt menționate în documentele care atestă prezența la bordul navei.</t>
  </si>
  <si>
    <t xml:space="preserve">   1. Coeficienți de salarizare pentru funcţii de specialitate</t>
  </si>
  <si>
    <t>2. Sporuri şi alte drepturi</t>
  </si>
  <si>
    <t xml:space="preserve">        b)  Personal navigant şi tehnic navigant profesionist</t>
  </si>
  <si>
    <t>b.1) Funcții execuție</t>
  </si>
  <si>
    <t xml:space="preserve">       b.2) Personal tehnic aeronautic</t>
  </si>
  <si>
    <t xml:space="preserve">        b.3) Personal instruire sol</t>
  </si>
  <si>
    <t xml:space="preserve">        b.4) Personal operativ aeronautic </t>
  </si>
  <si>
    <t>2. Coeficienții de salarizare de la nr. crt. 17-32 sunt pentru gradaţia 0. Salariile de bază pentru gradaţiile 1-5 se determină prin majorarea salariilor de bază pentru gradaţia 0 potrivit prevederilor art. 13 din prezenta lege.</t>
  </si>
  <si>
    <t>Criteriile de încadrare şi de avansare în clase, grade şi trepte a personalului navigant şi tehnic navigant profesionist, tehnic-aeronautic şi operativ-aeronautic se stabilesc prin ordin al ministrului transporturilor și infrastructurii</t>
  </si>
  <si>
    <t>Bibliotecar; bibliotecar-arhivist; bibliograf; conservator;restaurator;analist</t>
  </si>
  <si>
    <t>Bibliotecar; bibliotecar-arhivist; bibliograf; conservator;restaurator;tehnoredactor</t>
  </si>
  <si>
    <t>Bibliotecar; restaurator; conservator</t>
  </si>
  <si>
    <t>31.00102003.01.2</t>
  </si>
  <si>
    <t>31.00102004.03.2</t>
  </si>
  <si>
    <t>31.00102005.01.2</t>
  </si>
  <si>
    <t>31.00102006.01.2</t>
  </si>
  <si>
    <t>Biolog, biochimist, chimist</t>
  </si>
  <si>
    <t>Biolog,biochimist,chimist - principal</t>
  </si>
  <si>
    <t>Biolog, biochimist, chimist - specialist</t>
  </si>
  <si>
    <t>Biolog, biochimist, chimist - debutant</t>
  </si>
  <si>
    <t>Fizician, expert în fizică medicală;principal</t>
  </si>
  <si>
    <t>Fizician, fizician medical; specialist</t>
  </si>
  <si>
    <t>Fizician, fizician medical</t>
  </si>
  <si>
    <t>Fizician, fizician medical; debutant</t>
  </si>
  <si>
    <t>75</t>
  </si>
  <si>
    <t>76</t>
  </si>
  <si>
    <t>77</t>
  </si>
  <si>
    <t>2. Coeficienții de salarizare prevăzuți de la nr. crt. 1 până la nr. crt.78 sunt pentru gradaţia 0. Salariile de bază pentru gradaţiile 1-5 se determină prin majorarea salariilor de bază pentru gradaţia 0 potrivit prevederilor art. 13 din prezenta lege.</t>
  </si>
  <si>
    <t>Asistent maternal profesionist</t>
  </si>
  <si>
    <t>2. Coeficienții de salarizare prevăzuți la nr. crt. 10-15 sunt pentru gradaţia 0. Salariile de bază pentru gradaţiile 1 - 5 se determină prin majorarea salariilor de bază pentru gradaţia 0 potrivit prevederilor art. 13 din prezenta lege.</t>
  </si>
  <si>
    <t>Polițist local</t>
  </si>
  <si>
    <t>Referent de specialitate; Polițist local</t>
  </si>
  <si>
    <t>Referent; Polițist local</t>
  </si>
  <si>
    <t>Registrator coordonator</t>
  </si>
  <si>
    <t>Șef serviciu; Registrator șef</t>
  </si>
  <si>
    <t>51</t>
  </si>
  <si>
    <t>85</t>
  </si>
  <si>
    <t>103</t>
  </si>
  <si>
    <t>4. Vechimea în funcţie pentru stabilirea salariilor de bază pentru pozitia de la nr. crt. 72 este vechimea în specialitatea studiilor necesare ocupării funcţiei de inspector de concurenţă.</t>
  </si>
  <si>
    <t>6. La nr. crt. 77-78, pentru activitatea informatică se pot angaja absolvenți ai instituțiilor de învățământ superior în domeniile științelor exacte (matematică, informatică), știinețlor inginerești (calculatoare și tehnologia informației, electronică și telecomunicații, inginerie electrică, ingineria sistemelor) sau științe economice (cibernetică, statistică și informatică economică).</t>
  </si>
  <si>
    <t>7. La nr. crt. 77-78, pentru activitatea în domeniul relațiilor internaționale se pot angaja în funcția de analist financiar și absolvenți ai instituțiilor de învățământ superior în domeniul limbilor străine/științelor administrative/comunicare, în funcție de necesități.</t>
  </si>
  <si>
    <t>8. La stabilirea vechimii minime în specialitate pentru funcțiile de la nr. crt.65-67 se va lua în calcul şi jumătate din vechimea avută în funcţii economice prevăzute cu studii medii, postliceale sau superioare de scurtă durată.Prin vechime minimă în specialitate a funcțiilor de la nr. crt. 65-67 se înţelege vechimea în funcţii economice, juridice şi de altă specialitate, cu studii superioare, necesară încadrării la Curtea de Conturi şi în cadrul Autorităţii de Audit.</t>
  </si>
  <si>
    <t>9 .Coeficientul prevăzut la nr. crt. 91 se aplică şi funcţiei de consilier juridic.</t>
  </si>
  <si>
    <t>10. La nr. crt. 91-93 persoanele care ocupă funcţiile de consilier şi referent se consideră reîncadrate pe funcţiile de consilier de securitate a informaţiilor şi, respectiv, referent de securitate a informaţiilor.</t>
  </si>
  <si>
    <t xml:space="preserve">6. Coeficienții de salarizare stabiliți la nr. crt. 15-21 se  utilizează și pentru personalul prevăzut la art. 5, alin. (4) din Legea nr. 7/2006 privind statutul funcţionarului public parlamentar. </t>
  </si>
  <si>
    <t>Şef oficiu;Şef birou</t>
  </si>
  <si>
    <t>3.Membrii comisiilor de avizare medico-legală, ai comisiilor de expertiză şi recuperare a capacităţii de muncă şi ai comisiilor medicale, pentru activităţi prestate în afara obligaţiilor funcţiei de bază, beneficiază, în cursul unei luni, de indemnizaţii de cel mult 10% din salariul de bază al funcţiei de execuţie îndeplinite, care nu fac parte din salariul de bază.</t>
  </si>
  <si>
    <t>1. Coeficienții de salarizare prevăzuți la nr. crt. 1-10;16-20;28-34;53;62-64;68-71;73-76;79-84;86-90;104-107, cuprind sporul de vechime în muncă la nivel maxim.</t>
  </si>
  <si>
    <t>2. Coeficienții de salarizare prevăzuți la nr. crt. 11-15;21-27;35-52; 54-61;65-67;72;77-78;85;91-103;108-109; sunt pentru gradaţia 0. Salariile de bază pentru gradaţiile 1 - 5 se determină prin majorarea salariilor de bază pentru gradaţia 0 potrivit prevederilor art. 13 din prezenta lege.</t>
  </si>
  <si>
    <t>2 Nivelul II - Personalul încadrat pe funcții publice din cadrul aparatului propriu al Administrației Prezidențiale, al Parlamentului, al Guvernului și al ministerelor; personalul contractual din cadrul aparatului propriu al Administrației Prezidențiale, pentru care echivalarea salarizării cu salariile de bază din prezenta anexă se face prin act administrativ al ordonatorului principal de credite.</t>
  </si>
  <si>
    <t xml:space="preserve">S4: Sisteme informatice de dimensiuni mici </t>
  </si>
  <si>
    <t>S3: Sisteme informatice de dimensiuni medii</t>
  </si>
  <si>
    <t>S2: Sisteme informatice de dimensiuni mari</t>
  </si>
  <si>
    <t>S1 (S0): Sisteme informatice de dimensiuni foarte mari si critice</t>
  </si>
  <si>
    <t xml:space="preserve">Manager TIC </t>
  </si>
  <si>
    <t>Arhitect TIC</t>
  </si>
  <si>
    <t>Manager TIC</t>
  </si>
  <si>
    <t>Specialist în furnizarea și suportul serviciilor TIC</t>
  </si>
  <si>
    <t>Specialist în managementul serviciilor TIC și e-guvernare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</si>
</sst>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_(* \(#,##0.00\);_(* &quot;-&quot;??_);_(@_)"/>
    <numFmt numFmtId="164" formatCode="_-* #,##0.00_-;\-* #,##0.00_-;_-* &quot;-&quot;??_-;_-@_-"/>
    <numFmt numFmtId="165" formatCode="_-* #,##0.00\ _l_e_i_-;\-* #,##0.00\ _l_e_i_-;_-* &quot;-&quot;??\ _l_e_i_-;_-@_-"/>
    <numFmt numFmtId="166" formatCode="_-* #,##0_-;\-* #,##0_-;_-* &quot;-&quot;??_-;_-@_-"/>
    <numFmt numFmtId="167" formatCode="0.0%"/>
    <numFmt numFmtId="168" formatCode="0.000"/>
    <numFmt numFmtId="169" formatCode="0.00_ "/>
  </numFmts>
  <fonts count="109">
    <font>
      <sz val="10"/>
      <name val="Arial"/>
      <charset val="134"/>
    </font>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sz val="11"/>
      <color theme="1"/>
      <name val="Calibri"/>
      <family val="2"/>
      <charset val="238"/>
      <scheme val="minor"/>
    </font>
    <font>
      <sz val="11"/>
      <color theme="1"/>
      <name val="Calibri"/>
      <family val="2"/>
      <scheme val="minor"/>
    </font>
    <font>
      <sz val="11"/>
      <color theme="1"/>
      <name val="Calibri"/>
      <family val="2"/>
      <scheme val="minor"/>
    </font>
    <font>
      <sz val="12"/>
      <name val="Times New Roman"/>
      <family val="1"/>
    </font>
    <font>
      <b/>
      <sz val="12"/>
      <name val="Times New Roman"/>
      <family val="1"/>
    </font>
    <font>
      <sz val="10"/>
      <name val="Times New Roman"/>
      <family val="1"/>
    </font>
    <font>
      <b/>
      <sz val="10"/>
      <name val="Times New Roman"/>
      <family val="1"/>
    </font>
    <font>
      <sz val="10"/>
      <color rgb="FF000000"/>
      <name val="Times New Roman"/>
      <family val="1"/>
    </font>
    <font>
      <b/>
      <sz val="11"/>
      <name val="Times New Roman"/>
      <family val="1"/>
    </font>
    <font>
      <sz val="11"/>
      <name val="Calibri"/>
      <family val="2"/>
      <scheme val="minor"/>
    </font>
    <font>
      <sz val="11"/>
      <name val="Times New Roman"/>
      <family val="1"/>
    </font>
    <font>
      <sz val="12"/>
      <name val="Arial"/>
      <family val="2"/>
    </font>
    <font>
      <sz val="9"/>
      <name val="Arial"/>
      <family val="2"/>
    </font>
    <font>
      <b/>
      <sz val="14"/>
      <name val="Times New Roman"/>
      <family val="1"/>
    </font>
    <font>
      <sz val="9"/>
      <name val="Times New Roman"/>
      <family val="1"/>
    </font>
    <font>
      <sz val="12"/>
      <color rgb="FFFF0000"/>
      <name val="Times New Roman"/>
      <family val="1"/>
    </font>
    <font>
      <sz val="10"/>
      <color rgb="FFFF0000"/>
      <name val="Times New Roman"/>
      <family val="1"/>
    </font>
    <font>
      <u/>
      <sz val="10"/>
      <name val="Times New Roman"/>
      <family val="1"/>
    </font>
    <font>
      <u/>
      <sz val="10"/>
      <color theme="10"/>
      <name val="Arial"/>
      <family val="2"/>
    </font>
    <font>
      <sz val="11"/>
      <name val="Times New Roman"/>
      <family val="1"/>
    </font>
    <font>
      <b/>
      <sz val="10"/>
      <name val="Arial"/>
      <family val="2"/>
    </font>
    <font>
      <sz val="11"/>
      <color theme="1"/>
      <name val="Calibri"/>
      <family val="2"/>
      <scheme val="minor"/>
    </font>
    <font>
      <sz val="10"/>
      <color theme="1"/>
      <name val="Times New Roman"/>
      <family val="1"/>
    </font>
    <font>
      <sz val="10"/>
      <name val="Calibri"/>
      <family val="2"/>
    </font>
    <font>
      <sz val="12"/>
      <color theme="1"/>
      <name val="Calibri"/>
      <family val="2"/>
      <scheme val="minor"/>
    </font>
    <font>
      <sz val="12"/>
      <color rgb="FFFF0000"/>
      <name val="Calibri"/>
      <family val="2"/>
      <scheme val="minor"/>
    </font>
    <font>
      <b/>
      <sz val="12"/>
      <name val="Times New Roman"/>
      <family val="1"/>
    </font>
    <font>
      <strike/>
      <sz val="10"/>
      <name val="Times New Roman"/>
      <family val="1"/>
    </font>
    <font>
      <sz val="10"/>
      <color theme="1"/>
      <name val="Trebuchet MS"/>
      <family val="2"/>
    </font>
    <font>
      <b/>
      <sz val="9"/>
      <name val="Times New Roman"/>
      <family val="1"/>
    </font>
    <font>
      <sz val="10"/>
      <color theme="1"/>
      <name val="Arial"/>
      <family val="2"/>
    </font>
    <font>
      <b/>
      <sz val="12"/>
      <color theme="1"/>
      <name val="Times New Roman"/>
      <family val="1"/>
    </font>
    <font>
      <b/>
      <sz val="10"/>
      <color theme="1"/>
      <name val="Times New Roman"/>
      <family val="1"/>
    </font>
    <font>
      <sz val="12"/>
      <color theme="1"/>
      <name val="Times New Roman"/>
      <family val="1"/>
    </font>
    <font>
      <sz val="11"/>
      <color indexed="8"/>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indexed="8"/>
      <name val="Arial"/>
      <family val="2"/>
    </font>
    <font>
      <sz val="11"/>
      <color theme="1"/>
      <name val="Calibri"/>
      <family val="2"/>
      <scheme val="minor"/>
    </font>
    <font>
      <sz val="10"/>
      <name val="Arial"/>
      <family val="2"/>
    </font>
    <font>
      <b/>
      <sz val="11"/>
      <color indexed="63"/>
      <name val="Calibri"/>
      <family val="2"/>
    </font>
    <font>
      <b/>
      <sz val="18"/>
      <color indexed="56"/>
      <name val="Cambria"/>
      <family val="1"/>
    </font>
    <font>
      <b/>
      <sz val="11"/>
      <color indexed="8"/>
      <name val="Calibri"/>
      <family val="2"/>
    </font>
    <font>
      <sz val="11"/>
      <color indexed="10"/>
      <name val="Calibri"/>
      <family val="2"/>
    </font>
    <font>
      <i/>
      <sz val="10"/>
      <name val="Times New Roman"/>
      <family val="1"/>
    </font>
    <font>
      <vertAlign val="superscript"/>
      <sz val="10"/>
      <name val="Times New Roman"/>
      <family val="1"/>
    </font>
    <font>
      <b/>
      <sz val="9"/>
      <name val="Tahoma"/>
      <family val="2"/>
    </font>
    <font>
      <sz val="9"/>
      <name val="Tahoma"/>
      <family val="2"/>
    </font>
    <font>
      <sz val="10"/>
      <name val="Arial"/>
      <family val="2"/>
    </font>
    <font>
      <sz val="10"/>
      <color rgb="FFFF0000"/>
      <name val="Arial"/>
      <family val="2"/>
    </font>
    <font>
      <sz val="10"/>
      <color theme="1"/>
      <name val="Calibri"/>
      <family val="2"/>
      <scheme val="minor"/>
    </font>
    <font>
      <sz val="8"/>
      <name val="Arial"/>
      <family val="2"/>
    </font>
    <font>
      <sz val="10"/>
      <name val="Arial"/>
      <family val="2"/>
      <charset val="238"/>
    </font>
    <font>
      <b/>
      <sz val="9"/>
      <color theme="1"/>
      <name val="Times New Roman"/>
      <family val="1"/>
    </font>
    <font>
      <sz val="11"/>
      <color theme="1"/>
      <name val="Calibri"/>
      <family val="2"/>
      <charset val="238"/>
      <scheme val="minor"/>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0"/>
      <color indexed="8"/>
      <name val="Arial"/>
      <family val="2"/>
      <charset val="1"/>
    </font>
    <font>
      <sz val="10"/>
      <name val="Arial"/>
      <family val="2"/>
    </font>
    <font>
      <sz val="11"/>
      <color rgb="FF000000"/>
      <name val="Calibri"/>
      <family val="2"/>
      <scheme val="minor"/>
    </font>
    <font>
      <u/>
      <sz val="11"/>
      <color theme="10"/>
      <name val="Calibri"/>
      <family val="2"/>
      <charset val="238"/>
      <scheme val="minor"/>
    </font>
    <font>
      <b/>
      <sz val="10"/>
      <name val="Times New Roman"/>
      <family val="1"/>
      <charset val="238"/>
    </font>
    <font>
      <b/>
      <sz val="10"/>
      <name val="Arial"/>
      <family val="2"/>
      <charset val="238"/>
    </font>
    <font>
      <b/>
      <sz val="10"/>
      <color theme="1"/>
      <name val="Calibri"/>
      <family val="2"/>
      <charset val="238"/>
      <scheme val="minor"/>
    </font>
    <font>
      <sz val="11"/>
      <name val="Trebuchet MS"/>
      <family val="2"/>
    </font>
    <font>
      <b/>
      <sz val="10"/>
      <color rgb="FF000000"/>
      <name val="Times New Roman"/>
      <family val="1"/>
    </font>
    <font>
      <sz val="10"/>
      <color theme="0"/>
      <name val="Times New Roman"/>
      <family val="1"/>
    </font>
    <font>
      <sz val="10"/>
      <name val="Calibri"/>
      <family val="2"/>
      <scheme val="minor"/>
    </font>
    <font>
      <b/>
      <sz val="9"/>
      <name val="Arial"/>
      <family val="2"/>
      <charset val="238"/>
    </font>
    <font>
      <sz val="10"/>
      <name val="Times New Roman"/>
      <family val="1"/>
      <charset val="238"/>
    </font>
    <font>
      <sz val="12"/>
      <name val="Aptos"/>
      <family val="2"/>
    </font>
    <font>
      <b/>
      <sz val="11"/>
      <color rgb="FFFFFFFF"/>
      <name val="Arial"/>
      <family val="2"/>
    </font>
    <font>
      <sz val="11"/>
      <name val="Times New Roman"/>
      <family val="1"/>
      <charset val="238"/>
    </font>
    <font>
      <sz val="11"/>
      <color theme="1"/>
      <name val="Times New Roman"/>
      <family val="1"/>
    </font>
    <font>
      <b/>
      <sz val="11"/>
      <color theme="1"/>
      <name val="Times New Roman"/>
      <family val="1"/>
    </font>
    <font>
      <sz val="11"/>
      <color theme="0"/>
      <name val="Times New Roman"/>
      <family val="1"/>
    </font>
    <font>
      <sz val="12"/>
      <color theme="0"/>
      <name val="Times New Roman"/>
      <family val="1"/>
    </font>
  </fonts>
  <fills count="52">
    <fill>
      <patternFill patternType="none"/>
    </fill>
    <fill>
      <patternFill patternType="gray125"/>
    </fill>
    <fill>
      <patternFill patternType="solid">
        <fgColor theme="0"/>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305496"/>
        <bgColor indexed="64"/>
      </patternFill>
    </fill>
    <fill>
      <patternFill patternType="solid">
        <fgColor theme="4" tint="0.79998168889431442"/>
        <bgColor indexed="64"/>
      </patternFill>
    </fill>
  </fills>
  <borders count="41">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s>
  <cellStyleXfs count="274">
    <xf numFmtId="0" fontId="0" fillId="0" borderId="0"/>
    <xf numFmtId="165" fontId="65" fillId="0" borderId="0" applyFont="0" applyFill="0" applyBorder="0" applyAlignment="0" applyProtection="0"/>
    <xf numFmtId="9" fontId="40" fillId="0" borderId="0" applyFont="0" applyFill="0" applyBorder="0" applyAlignment="0" applyProtection="0"/>
    <xf numFmtId="0" fontId="24" fillId="0" borderId="0" applyNumberFormat="0" applyFill="0" applyBorder="0" applyAlignment="0" applyProtection="0"/>
    <xf numFmtId="0" fontId="41" fillId="3" borderId="0" applyNumberFormat="0" applyBorder="0" applyAlignment="0" applyProtection="0"/>
    <xf numFmtId="0" fontId="41" fillId="3" borderId="0" applyNumberFormat="0" applyBorder="0" applyAlignment="0" applyProtection="0"/>
    <xf numFmtId="0" fontId="41" fillId="3" borderId="0" applyNumberFormat="0" applyBorder="0" applyAlignment="0" applyProtection="0"/>
    <xf numFmtId="0" fontId="41" fillId="4" borderId="0" applyNumberFormat="0" applyBorder="0" applyAlignment="0" applyProtection="0"/>
    <xf numFmtId="0" fontId="41" fillId="4" borderId="0" applyNumberFormat="0" applyBorder="0" applyAlignment="0" applyProtection="0"/>
    <xf numFmtId="0" fontId="41" fillId="4"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6" borderId="0" applyNumberFormat="0" applyBorder="0" applyAlignment="0" applyProtection="0"/>
    <xf numFmtId="0" fontId="41" fillId="6" borderId="0" applyNumberFormat="0" applyBorder="0" applyAlignment="0" applyProtection="0"/>
    <xf numFmtId="0" fontId="41" fillId="6" borderId="0" applyNumberFormat="0" applyBorder="0" applyAlignment="0" applyProtection="0"/>
    <xf numFmtId="0" fontId="41" fillId="7" borderId="0" applyNumberFormat="0" applyBorder="0" applyAlignment="0" applyProtection="0"/>
    <xf numFmtId="0" fontId="41" fillId="7" borderId="0" applyNumberFormat="0" applyBorder="0" applyAlignment="0" applyProtection="0"/>
    <xf numFmtId="0" fontId="41" fillId="7"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1" borderId="0" applyNumberFormat="0" applyBorder="0" applyAlignment="0" applyProtection="0"/>
    <xf numFmtId="0" fontId="41" fillId="11" borderId="0" applyNumberFormat="0" applyBorder="0" applyAlignment="0" applyProtection="0"/>
    <xf numFmtId="0" fontId="41" fillId="11" borderId="0" applyNumberFormat="0" applyBorder="0" applyAlignment="0" applyProtection="0"/>
    <xf numFmtId="0" fontId="41" fillId="6" borderId="0" applyNumberFormat="0" applyBorder="0" applyAlignment="0" applyProtection="0"/>
    <xf numFmtId="0" fontId="41" fillId="6" borderId="0" applyNumberFormat="0" applyBorder="0" applyAlignment="0" applyProtection="0"/>
    <xf numFmtId="0" fontId="41" fillId="6"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2" fillId="13" borderId="0" applyNumberFormat="0" applyBorder="0" applyAlignment="0" applyProtection="0"/>
    <xf numFmtId="0" fontId="42" fillId="10" borderId="0" applyNumberFormat="0" applyBorder="0" applyAlignment="0" applyProtection="0"/>
    <xf numFmtId="0" fontId="42" fillId="11"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9"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20" borderId="0" applyNumberFormat="0" applyBorder="0" applyAlignment="0" applyProtection="0"/>
    <xf numFmtId="0" fontId="43" fillId="4" borderId="0" applyNumberFormat="0" applyBorder="0" applyAlignment="0" applyProtection="0"/>
    <xf numFmtId="0" fontId="44" fillId="21" borderId="16" applyNumberFormat="0" applyAlignment="0" applyProtection="0"/>
    <xf numFmtId="0" fontId="45" fillId="22" borderId="17" applyNumberFormat="0" applyAlignment="0" applyProtection="0"/>
    <xf numFmtId="43" fontId="40" fillId="0" borderId="0" applyFont="0" applyFill="0" applyBorder="0" applyAlignment="0" applyProtection="0"/>
    <xf numFmtId="165" fontId="65" fillId="0" borderId="0" applyFont="0" applyFill="0" applyBorder="0" applyAlignment="0" applyProtection="0"/>
    <xf numFmtId="164" fontId="65" fillId="0" borderId="0" applyFont="0" applyFill="0" applyBorder="0" applyAlignment="0" applyProtection="0"/>
    <xf numFmtId="0" fontId="46" fillId="0" borderId="0" applyNumberFormat="0" applyFill="0" applyBorder="0" applyAlignment="0" applyProtection="0"/>
    <xf numFmtId="0" fontId="47" fillId="5" borderId="0" applyNumberFormat="0" applyBorder="0" applyAlignment="0" applyProtection="0"/>
    <xf numFmtId="0" fontId="48" fillId="0" borderId="18" applyNumberFormat="0" applyFill="0" applyAlignment="0" applyProtection="0"/>
    <xf numFmtId="0" fontId="49" fillId="0" borderId="19" applyNumberFormat="0" applyFill="0" applyAlignment="0" applyProtection="0"/>
    <xf numFmtId="0" fontId="50" fillId="0" borderId="20" applyNumberFormat="0" applyFill="0" applyAlignment="0" applyProtection="0"/>
    <xf numFmtId="0" fontId="50" fillId="0" borderId="0" applyNumberFormat="0" applyFill="0" applyBorder="0" applyAlignment="0" applyProtection="0"/>
    <xf numFmtId="0" fontId="51" fillId="8" borderId="16" applyNumberFormat="0" applyAlignment="0" applyProtection="0"/>
    <xf numFmtId="0" fontId="52" fillId="0" borderId="21" applyNumberFormat="0" applyFill="0" applyAlignment="0" applyProtection="0"/>
    <xf numFmtId="0" fontId="53" fillId="23"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54" fillId="0" borderId="0"/>
    <xf numFmtId="0" fontId="65" fillId="0" borderId="0"/>
    <xf numFmtId="0" fontId="65" fillId="0" borderId="0"/>
    <xf numFmtId="0" fontId="54" fillId="0" borderId="0"/>
    <xf numFmtId="0" fontId="27" fillId="0" borderId="0"/>
    <xf numFmtId="0" fontId="27" fillId="0" borderId="0"/>
    <xf numFmtId="0" fontId="27" fillId="0" borderId="0"/>
    <xf numFmtId="0" fontId="27" fillId="0" borderId="0"/>
    <xf numFmtId="0" fontId="27" fillId="0" borderId="0"/>
    <xf numFmtId="0" fontId="55"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65" fillId="0" borderId="0"/>
    <xf numFmtId="0" fontId="65" fillId="0" borderId="0"/>
    <xf numFmtId="0" fontId="27" fillId="0" borderId="0"/>
    <xf numFmtId="0" fontId="65" fillId="0" borderId="0"/>
    <xf numFmtId="0" fontId="56" fillId="0" borderId="0"/>
    <xf numFmtId="0" fontId="65" fillId="0" borderId="0"/>
    <xf numFmtId="0" fontId="27" fillId="0" borderId="0"/>
    <xf numFmtId="0" fontId="27" fillId="0" borderId="0"/>
    <xf numFmtId="0" fontId="27" fillId="0" borderId="0"/>
    <xf numFmtId="0" fontId="27" fillId="0" borderId="0"/>
    <xf numFmtId="0" fontId="5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24" borderId="22" applyNumberFormat="0" applyFont="0" applyAlignment="0" applyProtection="0"/>
    <xf numFmtId="0" fontId="57" fillId="21" borderId="23" applyNumberFormat="0" applyAlignment="0" applyProtection="0"/>
    <xf numFmtId="9" fontId="27" fillId="0" borderId="0" applyFont="0" applyFill="0" applyBorder="0" applyAlignment="0" applyProtection="0"/>
    <xf numFmtId="9" fontId="40" fillId="0" borderId="0" applyFont="0" applyFill="0" applyBorder="0" applyAlignment="0" applyProtection="0"/>
    <xf numFmtId="0" fontId="58" fillId="0" borderId="0" applyNumberFormat="0" applyFill="0" applyBorder="0" applyAlignment="0" applyProtection="0"/>
    <xf numFmtId="0" fontId="59" fillId="0" borderId="24" applyNumberFormat="0" applyFill="0" applyAlignment="0" applyProtection="0"/>
    <xf numFmtId="0" fontId="60" fillId="0" borderId="0" applyNumberFormat="0" applyFill="0" applyBorder="0" applyAlignment="0" applyProtection="0"/>
    <xf numFmtId="164" fontId="56" fillId="0" borderId="0" applyFont="0" applyFill="0" applyBorder="0" applyAlignment="0" applyProtection="0"/>
    <xf numFmtId="0" fontId="8" fillId="0" borderId="0"/>
    <xf numFmtId="0" fontId="56" fillId="0" borderId="0"/>
    <xf numFmtId="0" fontId="56" fillId="0" borderId="0"/>
    <xf numFmtId="0" fontId="8" fillId="0" borderId="0"/>
    <xf numFmtId="0" fontId="8" fillId="0" borderId="0"/>
    <xf numFmtId="0" fontId="8" fillId="0" borderId="0"/>
    <xf numFmtId="9" fontId="8" fillId="0" borderId="0" applyFont="0" applyFill="0" applyBorder="0" applyAlignment="0" applyProtection="0"/>
    <xf numFmtId="0" fontId="56" fillId="0" borderId="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3" fillId="35"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3" fillId="36" borderId="0" applyNumberFormat="0" applyBorder="0" applyAlignment="0" applyProtection="0"/>
    <xf numFmtId="0" fontId="73"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40" borderId="0" applyNumberFormat="0" applyBorder="0" applyAlignment="0" applyProtection="0"/>
    <xf numFmtId="0" fontId="73" fillId="41" borderId="0" applyNumberFormat="0" applyBorder="0" applyAlignment="0" applyProtection="0"/>
    <xf numFmtId="0" fontId="73" fillId="36" borderId="0" applyNumberFormat="0" applyBorder="0" applyAlignment="0" applyProtection="0"/>
    <xf numFmtId="0" fontId="73" fillId="37" borderId="0" applyNumberFormat="0" applyBorder="0" applyAlignment="0" applyProtection="0"/>
    <xf numFmtId="0" fontId="73" fillId="42" borderId="0" applyNumberFormat="0" applyBorder="0" applyAlignment="0" applyProtection="0"/>
    <xf numFmtId="0" fontId="74" fillId="26" borderId="0" applyNumberFormat="0" applyBorder="0" applyAlignment="0" applyProtection="0"/>
    <xf numFmtId="0" fontId="75" fillId="43" borderId="16" applyNumberFormat="0" applyAlignment="0" applyProtection="0"/>
    <xf numFmtId="0" fontId="76" fillId="44" borderId="17" applyNumberFormat="0" applyAlignment="0" applyProtection="0"/>
    <xf numFmtId="0" fontId="77" fillId="0" borderId="0" applyNumberFormat="0" applyFill="0" applyBorder="0" applyAlignment="0" applyProtection="0"/>
    <xf numFmtId="0" fontId="78" fillId="27" borderId="0" applyNumberFormat="0" applyBorder="0" applyAlignment="0" applyProtection="0"/>
    <xf numFmtId="0" fontId="79" fillId="0" borderId="18" applyNumberFormat="0" applyFill="0" applyAlignment="0" applyProtection="0"/>
    <xf numFmtId="0" fontId="80" fillId="0" borderId="19" applyNumberFormat="0" applyFill="0" applyAlignment="0" applyProtection="0"/>
    <xf numFmtId="0" fontId="81" fillId="0" borderId="20" applyNumberFormat="0" applyFill="0" applyAlignment="0" applyProtection="0"/>
    <xf numFmtId="0" fontId="81" fillId="0" borderId="0" applyNumberFormat="0" applyFill="0" applyBorder="0" applyAlignment="0" applyProtection="0"/>
    <xf numFmtId="0" fontId="82" fillId="30" borderId="16" applyNumberFormat="0" applyAlignment="0" applyProtection="0"/>
    <xf numFmtId="0" fontId="83" fillId="0" borderId="21" applyNumberFormat="0" applyFill="0" applyAlignment="0" applyProtection="0"/>
    <xf numFmtId="0" fontId="84" fillId="45" borderId="0" applyNumberFormat="0" applyBorder="0" applyAlignment="0" applyProtection="0"/>
    <xf numFmtId="0" fontId="8" fillId="0" borderId="0"/>
    <xf numFmtId="0" fontId="56" fillId="0" borderId="0"/>
    <xf numFmtId="0" fontId="71" fillId="0" borderId="0"/>
    <xf numFmtId="0" fontId="69" fillId="0" borderId="0"/>
    <xf numFmtId="0" fontId="56" fillId="0" borderId="0"/>
    <xf numFmtId="0" fontId="56" fillId="46" borderId="22" applyNumberFormat="0" applyFont="0" applyAlignment="0" applyProtection="0"/>
    <xf numFmtId="0" fontId="85" fillId="43" borderId="23" applyNumberFormat="0" applyAlignment="0" applyProtection="0"/>
    <xf numFmtId="0" fontId="86" fillId="0" borderId="0" applyNumberFormat="0" applyFill="0" applyBorder="0" applyAlignment="0" applyProtection="0"/>
    <xf numFmtId="0" fontId="87" fillId="0" borderId="24" applyNumberFormat="0" applyFill="0" applyAlignment="0" applyProtection="0"/>
    <xf numFmtId="0" fontId="8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71" fillId="0" borderId="0"/>
    <xf numFmtId="164" fontId="56" fillId="0" borderId="0" applyFont="0" applyFill="0" applyBorder="0" applyAlignment="0" applyProtection="0"/>
    <xf numFmtId="0" fontId="8" fillId="0" borderId="0"/>
    <xf numFmtId="0" fontId="71" fillId="0" borderId="0"/>
    <xf numFmtId="0" fontId="71" fillId="0" borderId="0"/>
    <xf numFmtId="0" fontId="89" fillId="0" borderId="0"/>
    <xf numFmtId="0" fontId="56" fillId="0" borderId="0"/>
    <xf numFmtId="0" fontId="56" fillId="0" borderId="0"/>
    <xf numFmtId="0" fontId="8" fillId="0" borderId="0"/>
    <xf numFmtId="0" fontId="56" fillId="0" borderId="0"/>
    <xf numFmtId="0" fontId="90" fillId="0" borderId="0"/>
    <xf numFmtId="0" fontId="7" fillId="0" borderId="0"/>
    <xf numFmtId="0" fontId="7" fillId="0" borderId="0"/>
    <xf numFmtId="0" fontId="56"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0" fontId="91" fillId="0" borderId="0"/>
    <xf numFmtId="0" fontId="91" fillId="0" borderId="0"/>
    <xf numFmtId="0" fontId="91" fillId="0" borderId="0"/>
    <xf numFmtId="0" fontId="92" fillId="0" borderId="0" applyNumberFormat="0" applyFill="0" applyBorder="0" applyAlignment="0" applyProtection="0"/>
    <xf numFmtId="0" fontId="5" fillId="0" borderId="0"/>
    <xf numFmtId="0" fontId="5" fillId="0" borderId="0"/>
    <xf numFmtId="164" fontId="5" fillId="0" borderId="0" applyFont="0" applyFill="0" applyBorder="0" applyAlignment="0" applyProtection="0"/>
    <xf numFmtId="0" fontId="4" fillId="0" borderId="0"/>
    <xf numFmtId="164" fontId="4"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165" fontId="5" fillId="0" borderId="0" applyFont="0" applyFill="0" applyBorder="0" applyAlignment="0" applyProtection="0"/>
    <xf numFmtId="9" fontId="56" fillId="0" borderId="0" applyFont="0" applyFill="0" applyBorder="0" applyAlignment="0" applyProtection="0"/>
    <xf numFmtId="164" fontId="40"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3" fillId="0" borderId="0"/>
    <xf numFmtId="0" fontId="5" fillId="0" borderId="0"/>
    <xf numFmtId="0" fontId="5" fillId="0" borderId="0"/>
    <xf numFmtId="0" fontId="5" fillId="0" borderId="0"/>
    <xf numFmtId="0" fontId="3" fillId="0" borderId="0"/>
    <xf numFmtId="164" fontId="56" fillId="0" borderId="0" applyFont="0" applyFill="0" applyBorder="0" applyAlignment="0" applyProtection="0"/>
    <xf numFmtId="0" fontId="5" fillId="0" borderId="0"/>
    <xf numFmtId="0" fontId="3" fillId="0" borderId="0"/>
    <xf numFmtId="0" fontId="3" fillId="0" borderId="0"/>
    <xf numFmtId="0" fontId="5" fillId="0" borderId="0"/>
    <xf numFmtId="164" fontId="56"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1" fillId="0" borderId="0"/>
    <xf numFmtId="0" fontId="1" fillId="0" borderId="0"/>
    <xf numFmtId="0" fontId="1" fillId="0" borderId="0"/>
    <xf numFmtId="165" fontId="56" fillId="0" borderId="0" applyFont="0" applyFill="0" applyBorder="0" applyAlignment="0" applyProtection="0"/>
    <xf numFmtId="164" fontId="56" fillId="0" borderId="0" applyFont="0" applyFill="0" applyBorder="0" applyAlignment="0" applyProtection="0"/>
    <xf numFmtId="0" fontId="1" fillId="0" borderId="0"/>
  </cellStyleXfs>
  <cellXfs count="1743">
    <xf numFmtId="0" fontId="0" fillId="0" borderId="0" xfId="0"/>
    <xf numFmtId="0" fontId="9" fillId="0" borderId="0" xfId="0" applyFont="1"/>
    <xf numFmtId="0" fontId="9" fillId="0" borderId="0" xfId="0" applyFont="1" applyAlignment="1">
      <alignment vertical="center"/>
    </xf>
    <xf numFmtId="0" fontId="11" fillId="0" borderId="0" xfId="85" applyFont="1" applyAlignment="1" applyProtection="1">
      <alignment horizontal="center" vertical="center" wrapText="1"/>
      <protection locked="0"/>
    </xf>
    <xf numFmtId="0" fontId="11" fillId="0" borderId="1" xfId="0" applyFont="1" applyBorder="1" applyAlignment="1">
      <alignment horizontal="center" vertical="center" wrapText="1"/>
    </xf>
    <xf numFmtId="0" fontId="11" fillId="0" borderId="0" xfId="0" applyFont="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vertical="center" wrapText="1"/>
    </xf>
    <xf numFmtId="0" fontId="0" fillId="0" borderId="0" xfId="75" applyFont="1"/>
    <xf numFmtId="0" fontId="11" fillId="0" borderId="0" xfId="85" applyFont="1"/>
    <xf numFmtId="0" fontId="11" fillId="0" borderId="0" xfId="85" applyFont="1" applyAlignment="1">
      <alignment vertical="center"/>
    </xf>
    <xf numFmtId="0" fontId="12" fillId="0" borderId="0" xfId="85" applyFont="1"/>
    <xf numFmtId="0" fontId="11" fillId="0" borderId="0" xfId="85" applyFont="1" applyAlignment="1">
      <alignment horizontal="center" vertical="center" wrapText="1"/>
    </xf>
    <xf numFmtId="0" fontId="11" fillId="0" borderId="3" xfId="85" applyFont="1" applyBorder="1" applyAlignment="1">
      <alignment horizontal="center" vertical="center" wrapText="1"/>
    </xf>
    <xf numFmtId="0" fontId="11" fillId="0" borderId="1" xfId="85" applyFont="1" applyBorder="1" applyAlignment="1">
      <alignment vertical="center" wrapText="1"/>
    </xf>
    <xf numFmtId="0" fontId="11" fillId="0" borderId="1" xfId="85" applyFont="1" applyBorder="1" applyAlignment="1">
      <alignment horizontal="center" vertical="center" wrapText="1"/>
    </xf>
    <xf numFmtId="0" fontId="11" fillId="0" borderId="4" xfId="85" applyFont="1" applyBorder="1" applyAlignment="1">
      <alignment vertical="center" wrapText="1"/>
    </xf>
    <xf numFmtId="0" fontId="11" fillId="0" borderId="0" xfId="85" applyFont="1" applyAlignment="1">
      <alignment vertical="center" wrapText="1"/>
    </xf>
    <xf numFmtId="2" fontId="11" fillId="0" borderId="0" xfId="85" applyNumberFormat="1" applyFont="1"/>
    <xf numFmtId="2" fontId="11" fillId="0" borderId="0" xfId="85" applyNumberFormat="1" applyFont="1" applyAlignment="1">
      <alignment horizontal="center"/>
    </xf>
    <xf numFmtId="0" fontId="11" fillId="0" borderId="0" xfId="85" applyFont="1" applyAlignment="1">
      <alignment horizontal="right" vertical="center" wrapText="1"/>
    </xf>
    <xf numFmtId="0" fontId="11" fillId="0" borderId="0" xfId="85" applyFont="1" applyAlignment="1">
      <alignment horizontal="center" vertical="center"/>
    </xf>
    <xf numFmtId="0" fontId="11" fillId="0" borderId="0" xfId="85" applyFont="1" applyAlignment="1">
      <alignment horizontal="left" vertical="center"/>
    </xf>
    <xf numFmtId="0" fontId="11" fillId="0" borderId="0" xfId="85" applyFont="1" applyProtection="1">
      <protection locked="0"/>
    </xf>
    <xf numFmtId="1" fontId="11" fillId="0" borderId="0" xfId="85" applyNumberFormat="1" applyFont="1" applyAlignment="1" applyProtection="1">
      <alignment horizontal="left"/>
      <protection locked="0"/>
    </xf>
    <xf numFmtId="0" fontId="9" fillId="0" borderId="0" xfId="85" applyFont="1"/>
    <xf numFmtId="0" fontId="9" fillId="0" borderId="0" xfId="85" applyFont="1" applyAlignment="1">
      <alignment horizontal="centerContinuous" vertical="center"/>
    </xf>
    <xf numFmtId="0" fontId="9" fillId="0" borderId="0" xfId="85" applyFont="1" applyAlignment="1">
      <alignment horizontal="center" vertical="center" wrapText="1"/>
    </xf>
    <xf numFmtId="0" fontId="11" fillId="0" borderId="0" xfId="98" applyFont="1"/>
    <xf numFmtId="0" fontId="11" fillId="0" borderId="0" xfId="85" applyFont="1" applyAlignment="1">
      <alignment horizontal="centerContinuous"/>
    </xf>
    <xf numFmtId="0" fontId="11" fillId="0" borderId="2" xfId="85" applyFont="1" applyBorder="1" applyAlignment="1">
      <alignment horizontal="centerContinuous" vertical="center" wrapText="1"/>
    </xf>
    <xf numFmtId="0" fontId="11" fillId="0" borderId="1" xfId="85" applyFont="1" applyBorder="1" applyAlignment="1">
      <alignment horizontal="center" vertical="top" wrapText="1"/>
    </xf>
    <xf numFmtId="0" fontId="11" fillId="0" borderId="4" xfId="85" applyFont="1" applyBorder="1" applyAlignment="1">
      <alignment vertical="top" wrapText="1"/>
    </xf>
    <xf numFmtId="1" fontId="11" fillId="0" borderId="0" xfId="85" applyNumberFormat="1" applyFont="1" applyAlignment="1">
      <alignment horizontal="center" vertical="center" wrapText="1"/>
    </xf>
    <xf numFmtId="1" fontId="11" fillId="0" borderId="0" xfId="85" applyNumberFormat="1" applyFont="1" applyAlignment="1">
      <alignment vertical="center"/>
    </xf>
    <xf numFmtId="0" fontId="9" fillId="0" borderId="0" xfId="98" applyFont="1"/>
    <xf numFmtId="0" fontId="9" fillId="0" borderId="0" xfId="98" applyFont="1" applyAlignment="1">
      <alignment horizontal="center"/>
    </xf>
    <xf numFmtId="0" fontId="11" fillId="0" borderId="0" xfId="0" applyFont="1"/>
    <xf numFmtId="0" fontId="12" fillId="0" borderId="0" xfId="0" applyFont="1" applyAlignment="1">
      <alignment vertical="center" wrapText="1"/>
    </xf>
    <xf numFmtId="0" fontId="11" fillId="0" borderId="0" xfId="75" applyFont="1"/>
    <xf numFmtId="0" fontId="0" fillId="0" borderId="0" xfId="75" applyFont="1" applyAlignment="1">
      <alignment wrapText="1"/>
    </xf>
    <xf numFmtId="0" fontId="11" fillId="0" borderId="0" xfId="75" applyFont="1" applyAlignment="1">
      <alignment wrapText="1"/>
    </xf>
    <xf numFmtId="1" fontId="12" fillId="0" borderId="0" xfId="75" applyNumberFormat="1" applyFont="1" applyProtection="1">
      <protection locked="0"/>
    </xf>
    <xf numFmtId="1" fontId="12" fillId="0" borderId="0" xfId="75" applyNumberFormat="1" applyFont="1"/>
    <xf numFmtId="1" fontId="11" fillId="0" borderId="0" xfId="75" applyNumberFormat="1" applyFont="1"/>
    <xf numFmtId="1" fontId="11" fillId="0" borderId="0" xfId="75" applyNumberFormat="1" applyFont="1" applyAlignment="1">
      <alignment horizontal="left"/>
    </xf>
    <xf numFmtId="0" fontId="12" fillId="0" borderId="0" xfId="75" applyFont="1" applyAlignment="1">
      <alignment wrapText="1"/>
    </xf>
    <xf numFmtId="14" fontId="11" fillId="0" borderId="0" xfId="75" applyNumberFormat="1" applyFont="1"/>
    <xf numFmtId="0" fontId="12" fillId="0" borderId="0" xfId="75" applyFont="1"/>
    <xf numFmtId="1" fontId="12" fillId="0" borderId="0" xfId="75" applyNumberFormat="1" applyFont="1" applyAlignment="1" applyProtection="1">
      <alignment horizontal="left"/>
      <protection locked="0"/>
    </xf>
    <xf numFmtId="14" fontId="10" fillId="0" borderId="0" xfId="75" applyNumberFormat="1" applyFont="1" applyAlignment="1">
      <alignment horizontal="left" wrapText="1"/>
    </xf>
    <xf numFmtId="1" fontId="11" fillId="0" borderId="1" xfId="75" applyNumberFormat="1" applyFont="1" applyBorder="1" applyAlignment="1">
      <alignment horizontal="center" vertical="center" wrapText="1"/>
    </xf>
    <xf numFmtId="1" fontId="11" fillId="0" borderId="5" xfId="75" applyNumberFormat="1" applyFont="1" applyBorder="1" applyAlignment="1">
      <alignment horizontal="center"/>
    </xf>
    <xf numFmtId="1" fontId="11" fillId="0" borderId="7" xfId="75" applyNumberFormat="1" applyFont="1" applyBorder="1" applyAlignment="1">
      <alignment horizontal="center"/>
    </xf>
    <xf numFmtId="49" fontId="11" fillId="0" borderId="1" xfId="75" applyNumberFormat="1" applyFont="1" applyBorder="1" applyAlignment="1">
      <alignment horizontal="center"/>
    </xf>
    <xf numFmtId="1" fontId="11" fillId="0" borderId="1" xfId="75" applyNumberFormat="1" applyFont="1" applyBorder="1" applyAlignment="1">
      <alignment horizontal="center"/>
    </xf>
    <xf numFmtId="1" fontId="11" fillId="0" borderId="8" xfId="75" applyNumberFormat="1" applyFont="1" applyBorder="1" applyAlignment="1">
      <alignment horizontal="center"/>
    </xf>
    <xf numFmtId="1" fontId="11" fillId="0" borderId="1" xfId="75" applyNumberFormat="1" applyFont="1" applyBorder="1" applyAlignment="1">
      <alignment horizontal="center" vertical="center"/>
    </xf>
    <xf numFmtId="49" fontId="11" fillId="0" borderId="0" xfId="109" applyNumberFormat="1" applyFont="1"/>
    <xf numFmtId="0" fontId="11" fillId="0" borderId="0" xfId="109" applyFont="1"/>
    <xf numFmtId="0" fontId="11" fillId="0" borderId="0" xfId="109" applyFont="1" applyAlignment="1">
      <alignment horizontal="center"/>
    </xf>
    <xf numFmtId="0" fontId="11" fillId="0" borderId="0" xfId="112" applyFont="1"/>
    <xf numFmtId="0" fontId="11" fillId="0" borderId="0" xfId="75" applyFont="1" applyAlignment="1">
      <alignment horizontal="center" wrapText="1"/>
    </xf>
    <xf numFmtId="0" fontId="11" fillId="0" borderId="1" xfId="75" applyFont="1" applyBorder="1" applyAlignment="1">
      <alignment horizontal="center" vertical="center" wrapText="1"/>
    </xf>
    <xf numFmtId="0" fontId="11" fillId="0" borderId="1" xfId="109" applyFont="1" applyBorder="1" applyAlignment="1">
      <alignment horizontal="center"/>
    </xf>
    <xf numFmtId="0" fontId="11" fillId="0" borderId="1" xfId="109" applyFont="1" applyBorder="1" applyAlignment="1">
      <alignment horizontal="center" vertical="center"/>
    </xf>
    <xf numFmtId="0" fontId="15" fillId="0" borderId="0" xfId="71" applyFont="1" applyAlignment="1">
      <alignment horizontal="left"/>
    </xf>
    <xf numFmtId="0" fontId="11" fillId="0" borderId="0" xfId="98" applyFont="1" applyAlignment="1">
      <alignment horizontal="center"/>
    </xf>
    <xf numFmtId="49" fontId="11" fillId="0" borderId="0" xfId="98" applyNumberFormat="1" applyFont="1" applyAlignment="1">
      <alignment horizontal="left"/>
    </xf>
    <xf numFmtId="0" fontId="11" fillId="0" borderId="0" xfId="98" applyFont="1" applyAlignment="1">
      <alignment horizontal="left"/>
    </xf>
    <xf numFmtId="0" fontId="12" fillId="0" borderId="0" xfId="98" applyFont="1"/>
    <xf numFmtId="0" fontId="11" fillId="0" borderId="1" xfId="98" applyFont="1" applyBorder="1" applyAlignment="1">
      <alignment horizontal="left" vertical="top"/>
    </xf>
    <xf numFmtId="0" fontId="11" fillId="0" borderId="1" xfId="98" applyFont="1" applyBorder="1" applyAlignment="1">
      <alignment horizontal="center"/>
    </xf>
    <xf numFmtId="2" fontId="11" fillId="0" borderId="1" xfId="98" applyNumberFormat="1" applyFont="1" applyBorder="1" applyAlignment="1">
      <alignment horizontal="center"/>
    </xf>
    <xf numFmtId="0" fontId="11" fillId="0" borderId="1" xfId="98" applyFont="1" applyBorder="1" applyAlignment="1">
      <alignment horizontal="left" vertical="top" wrapText="1"/>
    </xf>
    <xf numFmtId="0" fontId="11" fillId="0" borderId="1" xfId="98" applyFont="1" applyBorder="1"/>
    <xf numFmtId="0" fontId="11" fillId="0" borderId="1" xfId="98" applyFont="1" applyBorder="1" applyAlignment="1">
      <alignment vertical="top" wrapText="1"/>
    </xf>
    <xf numFmtId="0" fontId="11" fillId="0" borderId="1" xfId="98" applyFont="1" applyBorder="1" applyAlignment="1">
      <alignment vertical="top"/>
    </xf>
    <xf numFmtId="49" fontId="11" fillId="0" borderId="0" xfId="75" applyNumberFormat="1" applyFont="1" applyAlignment="1">
      <alignment horizontal="center" vertical="center"/>
    </xf>
    <xf numFmtId="49" fontId="11" fillId="0" borderId="0" xfId="75" applyNumberFormat="1" applyFont="1" applyAlignment="1">
      <alignment horizontal="center" vertical="center" wrapText="1"/>
    </xf>
    <xf numFmtId="0" fontId="11" fillId="0" borderId="0" xfId="75" applyFont="1" applyAlignment="1">
      <alignment horizontal="center"/>
    </xf>
    <xf numFmtId="9" fontId="11" fillId="0" borderId="0" xfId="118" applyFont="1" applyFill="1" applyBorder="1"/>
    <xf numFmtId="1" fontId="11" fillId="0" borderId="0" xfId="75" applyNumberFormat="1" applyFont="1" applyAlignment="1">
      <alignment horizontal="center" vertical="center" wrapText="1"/>
    </xf>
    <xf numFmtId="0" fontId="11" fillId="0" borderId="0" xfId="75" applyFont="1" applyAlignment="1">
      <alignment horizontal="center" vertical="center"/>
    </xf>
    <xf numFmtId="1" fontId="11" fillId="0" borderId="0" xfId="98" applyNumberFormat="1" applyFont="1"/>
    <xf numFmtId="1" fontId="11" fillId="0" borderId="0" xfId="98" applyNumberFormat="1" applyFont="1" applyAlignment="1">
      <alignment horizontal="center"/>
    </xf>
    <xf numFmtId="0" fontId="11" fillId="0" borderId="10" xfId="98" applyFont="1" applyBorder="1" applyAlignment="1">
      <alignment vertical="top" wrapText="1"/>
    </xf>
    <xf numFmtId="1" fontId="11" fillId="0" borderId="0" xfId="98" applyNumberFormat="1" applyFont="1" applyAlignment="1">
      <alignment horizontal="left"/>
    </xf>
    <xf numFmtId="49" fontId="11" fillId="0" borderId="3" xfId="98" applyNumberFormat="1" applyFont="1" applyBorder="1" applyAlignment="1">
      <alignment horizontal="left" vertical="top"/>
    </xf>
    <xf numFmtId="49" fontId="11" fillId="0" borderId="1" xfId="98" applyNumberFormat="1" applyFont="1" applyBorder="1" applyAlignment="1">
      <alignment horizontal="left" vertical="top"/>
    </xf>
    <xf numFmtId="49" fontId="11" fillId="0" borderId="1" xfId="98" applyNumberFormat="1" applyFont="1" applyBorder="1" applyAlignment="1">
      <alignment horizontal="center" vertical="center" wrapText="1"/>
    </xf>
    <xf numFmtId="49" fontId="11" fillId="0" borderId="3" xfId="98" applyNumberFormat="1" applyFont="1" applyBorder="1" applyAlignment="1">
      <alignment horizontal="center"/>
    </xf>
    <xf numFmtId="49" fontId="11" fillId="0" borderId="12" xfId="98" applyNumberFormat="1" applyFont="1" applyBorder="1" applyAlignment="1">
      <alignment horizontal="left" vertical="top"/>
    </xf>
    <xf numFmtId="49" fontId="11" fillId="0" borderId="5" xfId="98" applyNumberFormat="1" applyFont="1" applyBorder="1" applyAlignment="1">
      <alignment horizontal="left" vertical="top"/>
    </xf>
    <xf numFmtId="1" fontId="11" fillId="0" borderId="12" xfId="98" applyNumberFormat="1" applyFont="1" applyBorder="1" applyAlignment="1">
      <alignment horizontal="center"/>
    </xf>
    <xf numFmtId="1" fontId="11" fillId="0" borderId="4" xfId="98" applyNumberFormat="1" applyFont="1" applyBorder="1" applyAlignment="1">
      <alignment horizontal="center"/>
    </xf>
    <xf numFmtId="49" fontId="11" fillId="0" borderId="0" xfId="75" applyNumberFormat="1" applyFont="1"/>
    <xf numFmtId="0" fontId="12" fillId="0" borderId="0" xfId="98" applyFont="1" applyAlignment="1">
      <alignment horizontal="left" wrapText="1"/>
    </xf>
    <xf numFmtId="49" fontId="11" fillId="0" borderId="1" xfId="98" applyNumberFormat="1" applyFont="1" applyBorder="1" applyAlignment="1">
      <alignment horizontal="center" vertical="center"/>
    </xf>
    <xf numFmtId="49" fontId="11" fillId="0" borderId="4" xfId="98" applyNumberFormat="1" applyFont="1" applyBorder="1" applyAlignment="1">
      <alignment horizontal="center" vertical="center"/>
    </xf>
    <xf numFmtId="0" fontId="16" fillId="0" borderId="0" xfId="98" applyFont="1"/>
    <xf numFmtId="0" fontId="9" fillId="0" borderId="0" xfId="75" applyFont="1"/>
    <xf numFmtId="0" fontId="10" fillId="0" borderId="0" xfId="98" applyFont="1"/>
    <xf numFmtId="0" fontId="16" fillId="0" borderId="1" xfId="98" applyFont="1" applyBorder="1" applyAlignment="1">
      <alignment horizontal="center"/>
    </xf>
    <xf numFmtId="0" fontId="16" fillId="0" borderId="1" xfId="98" applyFont="1" applyBorder="1"/>
    <xf numFmtId="2" fontId="11" fillId="0" borderId="1" xfId="113" applyNumberFormat="1" applyFont="1" applyBorder="1" applyAlignment="1">
      <alignment horizontal="center"/>
    </xf>
    <xf numFmtId="0" fontId="11" fillId="0" borderId="1" xfId="75" applyFont="1" applyBorder="1" applyAlignment="1">
      <alignment vertical="center" wrapText="1"/>
    </xf>
    <xf numFmtId="49" fontId="16" fillId="0" borderId="5" xfId="98" applyNumberFormat="1" applyFont="1" applyBorder="1" applyAlignment="1">
      <alignment horizontal="center"/>
    </xf>
    <xf numFmtId="0" fontId="16" fillId="0" borderId="5" xfId="98" applyFont="1" applyBorder="1" applyAlignment="1">
      <alignment vertical="top"/>
    </xf>
    <xf numFmtId="0" fontId="16" fillId="0" borderId="5" xfId="98" applyFont="1" applyBorder="1" applyAlignment="1">
      <alignment horizontal="center"/>
    </xf>
    <xf numFmtId="2" fontId="11" fillId="0" borderId="0" xfId="113" applyNumberFormat="1" applyFont="1" applyAlignment="1">
      <alignment horizontal="center"/>
    </xf>
    <xf numFmtId="49" fontId="16" fillId="0" borderId="1" xfId="98" applyNumberFormat="1" applyFont="1" applyBorder="1" applyAlignment="1">
      <alignment horizontal="center"/>
    </xf>
    <xf numFmtId="0" fontId="16" fillId="0" borderId="1" xfId="98" applyFont="1" applyBorder="1" applyAlignment="1">
      <alignment vertical="top"/>
    </xf>
    <xf numFmtId="1" fontId="16" fillId="0" borderId="1" xfId="98" applyNumberFormat="1" applyFont="1" applyBorder="1" applyAlignment="1">
      <alignment vertical="top"/>
    </xf>
    <xf numFmtId="1" fontId="16" fillId="0" borderId="1" xfId="98" applyNumberFormat="1" applyFont="1" applyBorder="1" applyAlignment="1">
      <alignment vertical="top" wrapText="1"/>
    </xf>
    <xf numFmtId="0" fontId="16" fillId="0" borderId="1" xfId="98" applyFont="1" applyBorder="1" applyAlignment="1">
      <alignment vertical="top" wrapText="1"/>
    </xf>
    <xf numFmtId="0" fontId="9" fillId="0" borderId="0" xfId="75" applyFont="1" applyAlignment="1">
      <alignment horizontal="center" vertical="center"/>
    </xf>
    <xf numFmtId="49" fontId="11" fillId="0" borderId="0" xfId="75" applyNumberFormat="1" applyFont="1" applyAlignment="1">
      <alignment horizontal="center"/>
    </xf>
    <xf numFmtId="1" fontId="12" fillId="0" borderId="0" xfId="75" applyNumberFormat="1" applyFont="1" applyAlignment="1">
      <alignment horizontal="center"/>
    </xf>
    <xf numFmtId="0" fontId="11" fillId="0" borderId="0" xfId="75" applyFont="1" applyAlignment="1" applyProtection="1">
      <alignment horizontal="centerContinuous"/>
      <protection locked="0"/>
    </xf>
    <xf numFmtId="1" fontId="11" fillId="0" borderId="0" xfId="75" applyNumberFormat="1" applyFont="1" applyAlignment="1">
      <alignment horizontal="center"/>
    </xf>
    <xf numFmtId="0" fontId="11" fillId="0" borderId="1" xfId="75" applyFont="1" applyBorder="1" applyAlignment="1">
      <alignment wrapText="1"/>
    </xf>
    <xf numFmtId="1" fontId="11" fillId="0" borderId="4" xfId="75" applyNumberFormat="1" applyFont="1" applyBorder="1" applyAlignment="1">
      <alignment horizontal="center"/>
    </xf>
    <xf numFmtId="0" fontId="11" fillId="0" borderId="1" xfId="75" applyFont="1" applyBorder="1" applyAlignment="1">
      <alignment horizontal="center" wrapText="1"/>
    </xf>
    <xf numFmtId="1" fontId="12" fillId="0" borderId="0" xfId="75" applyNumberFormat="1" applyFont="1" applyAlignment="1">
      <alignment horizontal="left"/>
    </xf>
    <xf numFmtId="1" fontId="11" fillId="0" borderId="0" xfId="75" applyNumberFormat="1" applyFont="1" applyAlignment="1">
      <alignment horizontal="center" vertical="center"/>
    </xf>
    <xf numFmtId="0" fontId="12" fillId="0" borderId="0" xfId="75" applyFont="1" applyAlignment="1">
      <alignment horizontal="left"/>
    </xf>
    <xf numFmtId="0" fontId="11" fillId="0" borderId="0" xfId="75" applyFont="1" applyAlignment="1">
      <alignment horizontal="left"/>
    </xf>
    <xf numFmtId="0" fontId="11" fillId="0" borderId="0" xfId="75" applyFont="1" applyAlignment="1">
      <alignment vertical="top" wrapText="1"/>
    </xf>
    <xf numFmtId="0" fontId="9" fillId="0" borderId="0" xfId="71" applyFont="1" applyAlignment="1">
      <alignment vertical="center"/>
    </xf>
    <xf numFmtId="0" fontId="17" fillId="0" borderId="0" xfId="75" applyFont="1"/>
    <xf numFmtId="14" fontId="12" fillId="0" borderId="0" xfId="75" applyNumberFormat="1" applyFont="1"/>
    <xf numFmtId="1" fontId="11" fillId="0" borderId="0" xfId="75" applyNumberFormat="1" applyFont="1" applyAlignment="1">
      <alignment horizontal="right"/>
    </xf>
    <xf numFmtId="0" fontId="11" fillId="0" borderId="1" xfId="111" applyFont="1" applyBorder="1" applyAlignment="1">
      <alignment horizontal="center"/>
    </xf>
    <xf numFmtId="1" fontId="11" fillId="0" borderId="12" xfId="75" applyNumberFormat="1" applyFont="1" applyBorder="1" applyAlignment="1">
      <alignment horizontal="center"/>
    </xf>
    <xf numFmtId="1" fontId="11" fillId="0" borderId="4" xfId="75" applyNumberFormat="1" applyFont="1" applyBorder="1" applyAlignment="1">
      <alignment horizontal="center" vertical="center"/>
    </xf>
    <xf numFmtId="1" fontId="11" fillId="0" borderId="4" xfId="75" applyNumberFormat="1" applyFont="1" applyBorder="1" applyAlignment="1">
      <alignment horizontal="center" vertical="center" wrapText="1"/>
    </xf>
    <xf numFmtId="0" fontId="0" fillId="0" borderId="0" xfId="75" applyFont="1" applyAlignment="1">
      <alignment horizontal="center" vertical="center"/>
    </xf>
    <xf numFmtId="1" fontId="12" fillId="0" borderId="0" xfId="75" applyNumberFormat="1" applyFont="1" applyAlignment="1" applyProtection="1">
      <alignment horizontal="center" vertical="center"/>
      <protection locked="0"/>
    </xf>
    <xf numFmtId="0" fontId="11" fillId="0" borderId="1" xfId="75" applyFont="1" applyBorder="1" applyAlignment="1" applyProtection="1">
      <alignment horizontal="center" vertical="center" wrapText="1"/>
      <protection locked="0"/>
    </xf>
    <xf numFmtId="0" fontId="11" fillId="0" borderId="1" xfId="75" applyFont="1" applyBorder="1" applyAlignment="1">
      <alignment horizontal="center" vertical="center"/>
    </xf>
    <xf numFmtId="0" fontId="11" fillId="0" borderId="1" xfId="75" applyFont="1" applyBorder="1" applyAlignment="1">
      <alignment horizontal="left" vertical="center"/>
    </xf>
    <xf numFmtId="0" fontId="11" fillId="0" borderId="1" xfId="75" applyFont="1" applyBorder="1" applyAlignment="1">
      <alignment horizontal="left" wrapText="1"/>
    </xf>
    <xf numFmtId="9" fontId="0" fillId="0" borderId="0" xfId="118" applyFont="1" applyFill="1" applyBorder="1"/>
    <xf numFmtId="0" fontId="11" fillId="0" borderId="1" xfId="75" applyFont="1" applyBorder="1" applyAlignment="1">
      <alignment horizontal="left" vertical="center" wrapText="1"/>
    </xf>
    <xf numFmtId="0" fontId="11" fillId="0" borderId="0" xfId="75" applyFont="1" applyAlignment="1">
      <alignment horizontal="right" vertical="center" wrapText="1"/>
    </xf>
    <xf numFmtId="0" fontId="11" fillId="0" borderId="4" xfId="75" applyFont="1" applyBorder="1" applyAlignment="1">
      <alignment horizontal="center" vertical="center"/>
    </xf>
    <xf numFmtId="1" fontId="11" fillId="0" borderId="12" xfId="75" applyNumberFormat="1" applyFont="1" applyBorder="1" applyAlignment="1">
      <alignment horizontal="center" vertical="center"/>
    </xf>
    <xf numFmtId="0" fontId="11" fillId="0" borderId="12" xfId="75" applyFont="1" applyBorder="1" applyAlignment="1">
      <alignment horizontal="center" vertical="center"/>
    </xf>
    <xf numFmtId="0" fontId="11" fillId="0" borderId="1" xfId="75" applyFont="1" applyBorder="1"/>
    <xf numFmtId="0" fontId="11" fillId="0" borderId="7" xfId="75" applyFont="1" applyBorder="1" applyAlignment="1">
      <alignment horizontal="center" vertical="center"/>
    </xf>
    <xf numFmtId="0" fontId="19" fillId="0" borderId="0" xfId="75" applyFont="1"/>
    <xf numFmtId="0" fontId="11" fillId="0" borderId="5" xfId="75" applyFont="1" applyBorder="1" applyAlignment="1">
      <alignment horizontal="center" vertical="center"/>
    </xf>
    <xf numFmtId="49" fontId="11" fillId="0" borderId="7" xfId="75" applyNumberFormat="1" applyFont="1" applyBorder="1" applyAlignment="1">
      <alignment horizontal="center" vertical="center" wrapText="1"/>
    </xf>
    <xf numFmtId="2" fontId="11" fillId="0" borderId="0" xfId="75" applyNumberFormat="1" applyFont="1"/>
    <xf numFmtId="49" fontId="11" fillId="0" borderId="1" xfId="75" applyNumberFormat="1" applyFont="1" applyBorder="1" applyAlignment="1">
      <alignment horizontal="center" vertical="center" wrapText="1"/>
    </xf>
    <xf numFmtId="1" fontId="11" fillId="0" borderId="1" xfId="75" applyNumberFormat="1" applyFont="1" applyBorder="1" applyAlignment="1" applyProtection="1">
      <alignment horizontal="center" vertical="center"/>
      <protection locked="0"/>
    </xf>
    <xf numFmtId="0" fontId="11" fillId="0" borderId="1" xfId="75" applyFont="1" applyBorder="1" applyAlignment="1">
      <alignment horizontal="left"/>
    </xf>
    <xf numFmtId="1" fontId="22" fillId="0" borderId="0" xfId="75" applyNumberFormat="1" applyFont="1"/>
    <xf numFmtId="9" fontId="22" fillId="0" borderId="0" xfId="118" applyFont="1" applyFill="1" applyBorder="1"/>
    <xf numFmtId="0" fontId="11" fillId="0" borderId="0" xfId="75" applyFont="1" applyAlignment="1">
      <alignment horizontal="left" wrapText="1"/>
    </xf>
    <xf numFmtId="1" fontId="22" fillId="0" borderId="0" xfId="75" applyNumberFormat="1" applyFont="1" applyAlignment="1">
      <alignment horizontal="center" vertical="center" wrapText="1"/>
    </xf>
    <xf numFmtId="0" fontId="11" fillId="0" borderId="0" xfId="111" applyFont="1"/>
    <xf numFmtId="0" fontId="11" fillId="0" borderId="5" xfId="0" applyFont="1" applyBorder="1" applyAlignment="1">
      <alignment horizontal="center" vertical="center" wrapText="1"/>
    </xf>
    <xf numFmtId="0" fontId="11" fillId="0" borderId="3" xfId="0" applyFont="1" applyBorder="1" applyAlignment="1">
      <alignment horizontal="center" vertical="center" wrapText="1"/>
    </xf>
    <xf numFmtId="9" fontId="11" fillId="0" borderId="0" xfId="118" applyFont="1" applyFill="1" applyBorder="1" applyAlignment="1">
      <alignment horizontal="center" vertical="center"/>
    </xf>
    <xf numFmtId="0" fontId="11" fillId="0" borderId="0" xfId="0" applyFont="1" applyAlignment="1">
      <alignment horizontal="left" wrapText="1"/>
    </xf>
    <xf numFmtId="0" fontId="11" fillId="0" borderId="1" xfId="0" applyFont="1" applyBorder="1" applyAlignment="1" applyProtection="1">
      <alignment horizontal="center" vertical="center" wrapText="1"/>
      <protection locked="0"/>
    </xf>
    <xf numFmtId="0" fontId="11" fillId="0" borderId="0" xfId="111" applyFont="1" applyAlignment="1">
      <alignment horizontal="center"/>
    </xf>
    <xf numFmtId="1" fontId="11" fillId="0" borderId="0" xfId="0" applyNumberFormat="1" applyFont="1" applyAlignment="1">
      <alignment horizontal="center" vertical="center" wrapText="1"/>
    </xf>
    <xf numFmtId="0" fontId="11" fillId="0" borderId="1" xfId="0" applyFont="1" applyBorder="1" applyAlignment="1">
      <alignment horizontal="center"/>
    </xf>
    <xf numFmtId="9" fontId="11" fillId="0" borderId="0" xfId="118" applyFont="1" applyFill="1" applyBorder="1" applyAlignment="1">
      <alignment horizontal="center"/>
    </xf>
    <xf numFmtId="0" fontId="11" fillId="0" borderId="1" xfId="75" applyFont="1" applyBorder="1" applyAlignment="1">
      <alignment horizontal="center" vertical="top" wrapText="1"/>
    </xf>
    <xf numFmtId="0" fontId="11" fillId="0" borderId="0" xfId="75" applyFont="1" applyAlignment="1">
      <alignment horizontal="center" vertical="center" wrapText="1"/>
    </xf>
    <xf numFmtId="0" fontId="11" fillId="0" borderId="0" xfId="75" applyFont="1" applyAlignment="1">
      <alignment horizontal="left" vertical="center" wrapText="1"/>
    </xf>
    <xf numFmtId="0" fontId="11" fillId="0" borderId="10" xfId="75" applyFont="1" applyBorder="1" applyAlignment="1">
      <alignment horizontal="center" vertical="center" wrapText="1"/>
    </xf>
    <xf numFmtId="0" fontId="11" fillId="0" borderId="10" xfId="75" applyFont="1" applyBorder="1" applyAlignment="1">
      <alignment horizontal="left" vertical="center" wrapText="1"/>
    </xf>
    <xf numFmtId="2" fontId="11" fillId="0" borderId="1" xfId="75" applyNumberFormat="1" applyFont="1" applyBorder="1" applyAlignment="1">
      <alignment horizontal="center" vertical="center"/>
    </xf>
    <xf numFmtId="0" fontId="12" fillId="0" borderId="0" xfId="75" applyFont="1" applyAlignment="1">
      <alignment horizontal="left" vertical="center"/>
    </xf>
    <xf numFmtId="2" fontId="0" fillId="0" borderId="0" xfId="118" applyNumberFormat="1" applyFont="1" applyFill="1" applyBorder="1" applyAlignment="1">
      <alignment horizontal="center"/>
    </xf>
    <xf numFmtId="0" fontId="11" fillId="0" borderId="0" xfId="75" applyFont="1" applyAlignment="1">
      <alignment vertical="center"/>
    </xf>
    <xf numFmtId="0" fontId="11" fillId="0" borderId="0" xfId="75" applyFont="1" applyAlignment="1">
      <alignment vertical="center" wrapText="1"/>
    </xf>
    <xf numFmtId="9" fontId="11" fillId="0" borderId="0" xfId="75" applyNumberFormat="1" applyFont="1"/>
    <xf numFmtId="0" fontId="0" fillId="0" borderId="0" xfId="75" applyFont="1" applyAlignment="1">
      <alignment vertical="center" wrapText="1"/>
    </xf>
    <xf numFmtId="0" fontId="9" fillId="0" borderId="0" xfId="75" applyFont="1" applyAlignment="1">
      <alignment vertical="center"/>
    </xf>
    <xf numFmtId="0" fontId="0" fillId="0" borderId="0" xfId="75" applyFont="1" applyAlignment="1">
      <alignment vertical="center"/>
    </xf>
    <xf numFmtId="0" fontId="19" fillId="0" borderId="0" xfId="75" applyFont="1" applyAlignment="1">
      <alignment vertical="center"/>
    </xf>
    <xf numFmtId="0" fontId="24" fillId="0" borderId="0" xfId="3" applyFill="1" applyAlignment="1">
      <alignment vertical="center"/>
    </xf>
    <xf numFmtId="1" fontId="11" fillId="0" borderId="0" xfId="75" applyNumberFormat="1" applyFont="1" applyAlignment="1">
      <alignment vertical="center"/>
    </xf>
    <xf numFmtId="0" fontId="11" fillId="0" borderId="0" xfId="75" applyFont="1" applyAlignment="1" applyProtection="1">
      <alignment vertical="center" wrapText="1"/>
      <protection locked="0"/>
    </xf>
    <xf numFmtId="0" fontId="11" fillId="0" borderId="0" xfId="75" applyFont="1" applyAlignment="1">
      <alignment horizontal="left" vertical="center"/>
    </xf>
    <xf numFmtId="14" fontId="12" fillId="0" borderId="0" xfId="75" applyNumberFormat="1" applyFont="1" applyAlignment="1">
      <alignment vertical="center"/>
    </xf>
    <xf numFmtId="0" fontId="11" fillId="0" borderId="4" xfId="75" applyFont="1" applyBorder="1" applyAlignment="1">
      <alignment horizontal="left" vertical="center"/>
    </xf>
    <xf numFmtId="0" fontId="11" fillId="0" borderId="0" xfId="0" applyFont="1" applyAlignment="1">
      <alignment vertical="center" wrapText="1"/>
    </xf>
    <xf numFmtId="0" fontId="27" fillId="0" borderId="0" xfId="80"/>
    <xf numFmtId="0" fontId="12" fillId="0" borderId="0" xfId="75" applyFont="1" applyAlignment="1">
      <alignment vertical="center" wrapText="1"/>
    </xf>
    <xf numFmtId="0" fontId="28" fillId="0" borderId="1" xfId="80" applyFont="1" applyBorder="1" applyAlignment="1">
      <alignment horizontal="center" vertical="center" wrapText="1"/>
    </xf>
    <xf numFmtId="0" fontId="28" fillId="0" borderId="1" xfId="80" applyFont="1" applyBorder="1" applyAlignment="1">
      <alignment horizontal="center" wrapText="1"/>
    </xf>
    <xf numFmtId="0" fontId="28" fillId="0" borderId="1" xfId="80" applyFont="1" applyBorder="1" applyAlignment="1">
      <alignment horizontal="justify" vertical="top" wrapText="1"/>
    </xf>
    <xf numFmtId="0" fontId="28" fillId="0" borderId="1" xfId="80" applyFont="1" applyBorder="1" applyAlignment="1">
      <alignment horizontal="center" vertical="center"/>
    </xf>
    <xf numFmtId="0" fontId="11" fillId="0" borderId="1" xfId="0" applyFont="1" applyBorder="1" applyAlignment="1">
      <alignment horizontal="justify" vertical="center" wrapText="1"/>
    </xf>
    <xf numFmtId="0" fontId="11" fillId="0" borderId="5" xfId="0" applyFont="1" applyBorder="1" applyAlignment="1">
      <alignment horizontal="justify" vertical="center" wrapText="1"/>
    </xf>
    <xf numFmtId="0" fontId="28" fillId="0" borderId="5" xfId="80" applyFont="1" applyBorder="1" applyAlignment="1">
      <alignment horizontal="center" vertical="center"/>
    </xf>
    <xf numFmtId="0" fontId="11" fillId="0" borderId="3" xfId="0" applyFont="1" applyBorder="1" applyAlignment="1">
      <alignment horizontal="justify" vertical="center" wrapText="1"/>
    </xf>
    <xf numFmtId="0" fontId="28" fillId="0" borderId="3" xfId="80" applyFont="1" applyBorder="1" applyAlignment="1">
      <alignment horizontal="center" vertical="center"/>
    </xf>
    <xf numFmtId="0" fontId="17" fillId="0" borderId="0" xfId="0" applyFont="1" applyAlignment="1">
      <alignment horizontal="justify" vertical="center" wrapText="1"/>
    </xf>
    <xf numFmtId="0" fontId="29" fillId="0" borderId="0" xfId="0" applyFont="1" applyAlignment="1">
      <alignment vertical="center" wrapText="1"/>
    </xf>
    <xf numFmtId="0" fontId="16" fillId="0" borderId="0" xfId="103" applyFont="1" applyAlignment="1">
      <alignment horizontal="center" vertical="center" wrapText="1"/>
    </xf>
    <xf numFmtId="0" fontId="16" fillId="0" borderId="0" xfId="103" applyFont="1" applyAlignment="1">
      <alignment vertical="center" wrapText="1"/>
    </xf>
    <xf numFmtId="0" fontId="14" fillId="0" borderId="0" xfId="103" applyFont="1" applyAlignment="1">
      <alignment vertical="center"/>
    </xf>
    <xf numFmtId="0" fontId="16" fillId="0" borderId="0" xfId="103" applyFont="1" applyAlignment="1">
      <alignment horizontal="left" vertical="center"/>
    </xf>
    <xf numFmtId="0" fontId="16" fillId="0" borderId="0" xfId="103" applyFont="1" applyAlignment="1">
      <alignment horizontal="left" vertical="center" wrapText="1"/>
    </xf>
    <xf numFmtId="0" fontId="11" fillId="0" borderId="0" xfId="103" applyFont="1" applyAlignment="1">
      <alignment vertical="center"/>
    </xf>
    <xf numFmtId="0" fontId="12" fillId="0" borderId="0" xfId="103" applyFont="1"/>
    <xf numFmtId="0" fontId="30" fillId="0" borderId="0" xfId="91" applyFont="1"/>
    <xf numFmtId="0" fontId="11" fillId="0" borderId="0" xfId="103" applyFont="1"/>
    <xf numFmtId="0" fontId="12" fillId="0" borderId="0" xfId="103" applyFont="1" applyAlignment="1">
      <alignment horizontal="center"/>
    </xf>
    <xf numFmtId="0" fontId="12" fillId="0" borderId="0" xfId="103" applyFont="1" applyAlignment="1">
      <alignment horizontal="center" vertical="center"/>
    </xf>
    <xf numFmtId="0" fontId="11" fillId="0" borderId="0" xfId="103" applyFont="1" applyAlignment="1">
      <alignment horizontal="center" vertical="center"/>
    </xf>
    <xf numFmtId="0" fontId="12" fillId="0" borderId="0" xfId="103" applyFont="1" applyAlignment="1">
      <alignment horizontal="left"/>
    </xf>
    <xf numFmtId="0" fontId="11" fillId="0" borderId="0" xfId="103" applyFont="1" applyAlignment="1">
      <alignment horizontal="left" vertical="center"/>
    </xf>
    <xf numFmtId="0" fontId="11" fillId="0" borderId="1" xfId="103" applyFont="1" applyBorder="1" applyAlignment="1">
      <alignment horizontal="center" vertical="center"/>
    </xf>
    <xf numFmtId="0" fontId="11" fillId="0" borderId="1" xfId="103" applyFont="1" applyBorder="1" applyAlignment="1">
      <alignment horizontal="center" vertical="center" wrapText="1"/>
    </xf>
    <xf numFmtId="0" fontId="11" fillId="0" borderId="1" xfId="103" applyFont="1" applyBorder="1" applyAlignment="1">
      <alignment vertical="center" wrapText="1"/>
    </xf>
    <xf numFmtId="0" fontId="30" fillId="0" borderId="0" xfId="91" applyFont="1" applyAlignment="1">
      <alignment horizontal="left" vertical="center" wrapText="1"/>
    </xf>
    <xf numFmtId="0" fontId="11" fillId="0" borderId="0" xfId="103" applyFont="1" applyAlignment="1">
      <alignment horizontal="center" vertical="center" wrapText="1"/>
    </xf>
    <xf numFmtId="0" fontId="31" fillId="0" borderId="0" xfId="91" applyFont="1" applyAlignment="1">
      <alignment vertical="center"/>
    </xf>
    <xf numFmtId="0" fontId="25" fillId="0" borderId="0" xfId="103" applyFont="1" applyAlignment="1">
      <alignment horizontal="center" vertical="center"/>
    </xf>
    <xf numFmtId="0" fontId="25" fillId="0" borderId="0" xfId="103" applyFont="1" applyAlignment="1">
      <alignment vertical="center" wrapText="1"/>
    </xf>
    <xf numFmtId="0" fontId="25" fillId="0" borderId="0" xfId="103" applyFont="1" applyAlignment="1">
      <alignment vertical="center"/>
    </xf>
    <xf numFmtId="0" fontId="10" fillId="0" borderId="0" xfId="103" applyFont="1" applyAlignment="1">
      <alignment horizontal="left"/>
    </xf>
    <xf numFmtId="0" fontId="25" fillId="0" borderId="0" xfId="103" applyFont="1" applyAlignment="1">
      <alignment horizontal="left" vertical="center" wrapText="1"/>
    </xf>
    <xf numFmtId="0" fontId="16" fillId="0" borderId="0" xfId="103" applyFont="1" applyAlignment="1">
      <alignment vertical="center"/>
    </xf>
    <xf numFmtId="0" fontId="16" fillId="0" borderId="0" xfId="103" applyFont="1" applyAlignment="1">
      <alignment horizontal="center" vertical="center"/>
    </xf>
    <xf numFmtId="0" fontId="16" fillId="0" borderId="0" xfId="103" applyFont="1"/>
    <xf numFmtId="0" fontId="16" fillId="0" borderId="0" xfId="103" applyFont="1" applyAlignment="1">
      <alignment horizontal="center"/>
    </xf>
    <xf numFmtId="0" fontId="16" fillId="0" borderId="0" xfId="103" applyFont="1" applyAlignment="1">
      <alignment horizontal="center" vertical="distributed"/>
    </xf>
    <xf numFmtId="0" fontId="16" fillId="0" borderId="0" xfId="103" applyFont="1" applyAlignment="1">
      <alignment horizontal="center" vertical="top" wrapText="1"/>
    </xf>
    <xf numFmtId="0" fontId="16" fillId="0" borderId="0" xfId="103" applyFont="1" applyAlignment="1">
      <alignment horizontal="center" vertical="top"/>
    </xf>
    <xf numFmtId="0" fontId="25" fillId="0" borderId="0" xfId="103" applyFont="1"/>
    <xf numFmtId="0" fontId="25" fillId="0" borderId="0" xfId="103" applyFont="1" applyAlignment="1">
      <alignment horizontal="center"/>
    </xf>
    <xf numFmtId="0" fontId="14" fillId="0" borderId="0" xfId="103" applyFont="1"/>
    <xf numFmtId="0" fontId="25" fillId="0" borderId="0" xfId="103" applyFont="1" applyAlignment="1">
      <alignment horizontal="center" vertical="distributed"/>
    </xf>
    <xf numFmtId="0" fontId="25" fillId="0" borderId="0" xfId="103" applyFont="1" applyAlignment="1">
      <alignment horizontal="center" vertical="top" wrapText="1"/>
    </xf>
    <xf numFmtId="2" fontId="25" fillId="0" borderId="0" xfId="103" applyNumberFormat="1" applyFont="1"/>
    <xf numFmtId="0" fontId="25" fillId="0" borderId="0" xfId="103" applyFont="1" applyAlignment="1">
      <alignment horizontal="center" vertical="center" wrapText="1"/>
    </xf>
    <xf numFmtId="0" fontId="25" fillId="0" borderId="0" xfId="103" applyFont="1" applyAlignment="1">
      <alignment horizontal="left"/>
    </xf>
    <xf numFmtId="0" fontId="25" fillId="0" borderId="0" xfId="0" applyFont="1" applyAlignment="1">
      <alignment horizontal="center"/>
    </xf>
    <xf numFmtId="0" fontId="25" fillId="0" borderId="0" xfId="0" applyFont="1" applyAlignment="1">
      <alignment horizontal="left"/>
    </xf>
    <xf numFmtId="49" fontId="9" fillId="0" borderId="0" xfId="98" applyNumberFormat="1" applyFont="1"/>
    <xf numFmtId="1" fontId="12" fillId="0" borderId="0" xfId="98" applyNumberFormat="1" applyFont="1"/>
    <xf numFmtId="0" fontId="21" fillId="0" borderId="0" xfId="98" applyFont="1"/>
    <xf numFmtId="49" fontId="11" fillId="0" borderId="6" xfId="98" applyNumberFormat="1" applyFont="1" applyBorder="1" applyAlignment="1">
      <alignment horizontal="center"/>
    </xf>
    <xf numFmtId="0" fontId="17" fillId="0" borderId="0" xfId="98" applyFont="1"/>
    <xf numFmtId="0" fontId="15" fillId="0" borderId="0" xfId="98" applyFont="1" applyAlignment="1">
      <alignment horizontal="left"/>
    </xf>
    <xf numFmtId="0" fontId="15" fillId="0" borderId="0" xfId="0" applyFont="1" applyAlignment="1">
      <alignment horizontal="left"/>
    </xf>
    <xf numFmtId="49" fontId="11" fillId="0" borderId="1" xfId="0" applyNumberFormat="1" applyFont="1" applyBorder="1" applyAlignment="1">
      <alignment horizontal="center" vertical="center"/>
    </xf>
    <xf numFmtId="0" fontId="9" fillId="0" borderId="0" xfId="75" applyFont="1" applyAlignment="1">
      <alignment horizontal="center"/>
    </xf>
    <xf numFmtId="0" fontId="11" fillId="0" borderId="4" xfId="75" applyFont="1" applyBorder="1" applyAlignment="1">
      <alignment vertical="center" wrapText="1"/>
    </xf>
    <xf numFmtId="0" fontId="16" fillId="0" borderId="0" xfId="75" applyFont="1"/>
    <xf numFmtId="0" fontId="11" fillId="0" borderId="4" xfId="75" applyFont="1" applyBorder="1" applyAlignment="1">
      <alignment horizontal="left" vertical="center" wrapText="1"/>
    </xf>
    <xf numFmtId="0" fontId="11" fillId="0" borderId="4" xfId="75" applyFont="1" applyBorder="1" applyAlignment="1">
      <alignment vertical="center"/>
    </xf>
    <xf numFmtId="0" fontId="9" fillId="0" borderId="0" xfId="75" applyFont="1" applyAlignment="1">
      <alignment horizontal="left" vertical="center"/>
    </xf>
    <xf numFmtId="0" fontId="16" fillId="0" borderId="0" xfId="92" applyFont="1"/>
    <xf numFmtId="0" fontId="11" fillId="0" borderId="0" xfId="111" applyFont="1" applyAlignment="1">
      <alignment horizontal="left" vertical="center"/>
    </xf>
    <xf numFmtId="0" fontId="12" fillId="0" borderId="0" xfId="111" applyFont="1"/>
    <xf numFmtId="0" fontId="11" fillId="0" borderId="1" xfId="111" applyFont="1" applyBorder="1"/>
    <xf numFmtId="0" fontId="11" fillId="0" borderId="5" xfId="111" applyFont="1" applyBorder="1" applyAlignment="1">
      <alignment horizontal="center"/>
    </xf>
    <xf numFmtId="0" fontId="11" fillId="0" borderId="13" xfId="111" applyFont="1" applyBorder="1"/>
    <xf numFmtId="0" fontId="11" fillId="0" borderId="13" xfId="111" applyFont="1" applyBorder="1" applyAlignment="1">
      <alignment horizontal="center"/>
    </xf>
    <xf numFmtId="0" fontId="11" fillId="0" borderId="8" xfId="111" applyFont="1" applyBorder="1"/>
    <xf numFmtId="0" fontId="11" fillId="0" borderId="11" xfId="111" applyFont="1" applyBorder="1"/>
    <xf numFmtId="0" fontId="11" fillId="0" borderId="10" xfId="111" applyFont="1" applyBorder="1" applyAlignment="1">
      <alignment wrapText="1"/>
    </xf>
    <xf numFmtId="0" fontId="11" fillId="0" borderId="1" xfId="111" applyFont="1" applyBorder="1" applyAlignment="1">
      <alignment wrapText="1"/>
    </xf>
    <xf numFmtId="0" fontId="11" fillId="0" borderId="13" xfId="111" applyFont="1" applyBorder="1" applyAlignment="1">
      <alignment wrapText="1"/>
    </xf>
    <xf numFmtId="0" fontId="11" fillId="0" borderId="1" xfId="111" applyFont="1" applyBorder="1" applyAlignment="1">
      <alignment horizontal="center" vertical="center"/>
    </xf>
    <xf numFmtId="0" fontId="11" fillId="0" borderId="5" xfId="111" applyFont="1" applyBorder="1" applyAlignment="1">
      <alignment horizontal="center" vertical="center"/>
    </xf>
    <xf numFmtId="0" fontId="11" fillId="0" borderId="4" xfId="111" applyFont="1" applyBorder="1" applyAlignment="1">
      <alignment wrapText="1"/>
    </xf>
    <xf numFmtId="0" fontId="11" fillId="0" borderId="1" xfId="111" applyFont="1" applyBorder="1" applyAlignment="1">
      <alignment horizontal="left" vertical="center"/>
    </xf>
    <xf numFmtId="0" fontId="65" fillId="0" borderId="0" xfId="75" applyAlignment="1">
      <alignment horizontal="left"/>
    </xf>
    <xf numFmtId="49" fontId="11" fillId="0" borderId="1" xfId="111" applyNumberFormat="1" applyFont="1" applyBorder="1" applyAlignment="1">
      <alignment horizontal="center" vertical="center"/>
    </xf>
    <xf numFmtId="0" fontId="34" fillId="0" borderId="0" xfId="0" applyFont="1" applyAlignment="1">
      <alignment vertical="center" wrapText="1"/>
    </xf>
    <xf numFmtId="0" fontId="20" fillId="0" borderId="0" xfId="111" applyFont="1"/>
    <xf numFmtId="0" fontId="34" fillId="0" borderId="0" xfId="0" applyFont="1"/>
    <xf numFmtId="0" fontId="11" fillId="0" borderId="0" xfId="111" applyFont="1" applyAlignment="1">
      <alignment wrapText="1"/>
    </xf>
    <xf numFmtId="0" fontId="17" fillId="0" borderId="0" xfId="0" applyFont="1"/>
    <xf numFmtId="0" fontId="10" fillId="0" borderId="0" xfId="0" applyFont="1"/>
    <xf numFmtId="0" fontId="12" fillId="0" borderId="0" xfId="0" applyFont="1" applyAlignment="1">
      <alignment vertical="top" wrapText="1"/>
    </xf>
    <xf numFmtId="0" fontId="0" fillId="0" borderId="0" xfId="113" applyFont="1" applyAlignment="1">
      <alignment wrapText="1"/>
    </xf>
    <xf numFmtId="0" fontId="11" fillId="0" borderId="1" xfId="69" applyFont="1" applyBorder="1" applyAlignment="1">
      <alignment horizontal="center" wrapText="1"/>
    </xf>
    <xf numFmtId="9" fontId="11" fillId="0" borderId="0" xfId="2" applyFont="1" applyFill="1" applyBorder="1"/>
    <xf numFmtId="9" fontId="17" fillId="0" borderId="0" xfId="2" applyFont="1" applyFill="1"/>
    <xf numFmtId="49" fontId="10" fillId="0" borderId="0" xfId="98" applyNumberFormat="1" applyFont="1" applyAlignment="1">
      <alignment horizontal="left"/>
    </xf>
    <xf numFmtId="14" fontId="9" fillId="0" borderId="0" xfId="98" applyNumberFormat="1" applyFont="1" applyAlignment="1">
      <alignment horizontal="centerContinuous"/>
    </xf>
    <xf numFmtId="1" fontId="9" fillId="0" borderId="0" xfId="98" applyNumberFormat="1" applyFont="1" applyAlignment="1">
      <alignment horizontal="centerContinuous"/>
    </xf>
    <xf numFmtId="14" fontId="9" fillId="0" borderId="0" xfId="98" applyNumberFormat="1" applyFont="1"/>
    <xf numFmtId="49" fontId="9" fillId="0" borderId="0" xfId="98" applyNumberFormat="1" applyFont="1" applyAlignment="1">
      <alignment horizontal="center"/>
    </xf>
    <xf numFmtId="1" fontId="9" fillId="0" borderId="0" xfId="98" applyNumberFormat="1" applyFont="1"/>
    <xf numFmtId="1" fontId="9" fillId="0" borderId="0" xfId="98" applyNumberFormat="1" applyFont="1" applyAlignment="1">
      <alignment horizontal="center"/>
    </xf>
    <xf numFmtId="49" fontId="11" fillId="0" borderId="9" xfId="98" applyNumberFormat="1" applyFont="1" applyBorder="1" applyAlignment="1">
      <alignment horizontal="center"/>
    </xf>
    <xf numFmtId="1" fontId="11" fillId="0" borderId="12" xfId="98" applyNumberFormat="1" applyFont="1" applyBorder="1"/>
    <xf numFmtId="1" fontId="11" fillId="0" borderId="2" xfId="98" applyNumberFormat="1" applyFont="1" applyBorder="1" applyAlignment="1">
      <alignment horizontal="center"/>
    </xf>
    <xf numFmtId="1" fontId="11" fillId="0" borderId="3" xfId="98" applyNumberFormat="1" applyFont="1" applyBorder="1"/>
    <xf numFmtId="1" fontId="11" fillId="0" borderId="1" xfId="86" applyNumberFormat="1" applyFont="1" applyBorder="1" applyAlignment="1">
      <alignment horizontal="center" vertical="center"/>
    </xf>
    <xf numFmtId="0" fontId="22" fillId="0" borderId="0" xfId="75" applyFont="1" applyAlignment="1">
      <alignment horizontal="center" vertical="center" wrapText="1"/>
    </xf>
    <xf numFmtId="1" fontId="11" fillId="0" borderId="1" xfId="98" applyNumberFormat="1" applyFont="1" applyBorder="1"/>
    <xf numFmtId="1" fontId="11" fillId="0" borderId="5" xfId="98" applyNumberFormat="1" applyFont="1" applyBorder="1"/>
    <xf numFmtId="1" fontId="11" fillId="0" borderId="7" xfId="98" applyNumberFormat="1" applyFont="1" applyBorder="1" applyAlignment="1">
      <alignment horizontal="center"/>
    </xf>
    <xf numFmtId="49" fontId="11" fillId="0" borderId="7" xfId="98" applyNumberFormat="1" applyFont="1" applyBorder="1" applyAlignment="1">
      <alignment horizontal="center"/>
    </xf>
    <xf numFmtId="1" fontId="11" fillId="0" borderId="4" xfId="98" applyNumberFormat="1" applyFont="1" applyBorder="1"/>
    <xf numFmtId="1" fontId="11" fillId="0" borderId="11" xfId="98" applyNumberFormat="1" applyFont="1" applyBorder="1" applyAlignment="1">
      <alignment horizontal="center"/>
    </xf>
    <xf numFmtId="1" fontId="9" fillId="0" borderId="0" xfId="98" applyNumberFormat="1" applyFont="1" applyAlignment="1" applyProtection="1">
      <alignment horizontal="left"/>
      <protection locked="0"/>
    </xf>
    <xf numFmtId="1" fontId="11" fillId="0" borderId="0" xfId="75" applyNumberFormat="1" applyFont="1" applyAlignment="1" applyProtection="1">
      <alignment horizontal="centerContinuous"/>
      <protection locked="0"/>
    </xf>
    <xf numFmtId="1" fontId="11" fillId="0" borderId="0" xfId="75" applyNumberFormat="1" applyFont="1" applyAlignment="1">
      <alignment horizontal="centerContinuous"/>
    </xf>
    <xf numFmtId="0" fontId="9" fillId="0" borderId="0" xfId="69" applyFont="1" applyAlignment="1">
      <alignment vertical="center"/>
    </xf>
    <xf numFmtId="0" fontId="36" fillId="0" borderId="0" xfId="0" applyFont="1"/>
    <xf numFmtId="0" fontId="28" fillId="0" borderId="0" xfId="75" applyFont="1" applyAlignment="1">
      <alignment wrapText="1"/>
    </xf>
    <xf numFmtId="0" fontId="28" fillId="0" borderId="1" xfId="75" applyFont="1" applyBorder="1" applyAlignment="1">
      <alignment horizontal="center" vertical="center" wrapText="1"/>
    </xf>
    <xf numFmtId="49" fontId="28" fillId="0" borderId="4" xfId="75" applyNumberFormat="1" applyFont="1" applyBorder="1" applyAlignment="1">
      <alignment horizontal="center" vertical="center" wrapText="1"/>
    </xf>
    <xf numFmtId="0" fontId="28" fillId="0" borderId="4" xfId="75" applyFont="1" applyBorder="1" applyAlignment="1">
      <alignment horizontal="center" vertical="center" wrapText="1"/>
    </xf>
    <xf numFmtId="0" fontId="10" fillId="0" borderId="0" xfId="75" applyFont="1" applyAlignment="1">
      <alignment horizontal="left" vertical="center"/>
    </xf>
    <xf numFmtId="1" fontId="11" fillId="0" borderId="0" xfId="98" applyNumberFormat="1" applyFont="1" applyAlignment="1">
      <alignment horizontal="left" vertical="center"/>
    </xf>
    <xf numFmtId="0" fontId="36" fillId="0" borderId="0" xfId="113" applyFont="1"/>
    <xf numFmtId="0" fontId="39" fillId="0" borderId="0" xfId="113" applyFont="1"/>
    <xf numFmtId="0" fontId="39" fillId="0" borderId="0" xfId="113" applyFont="1" applyAlignment="1">
      <alignment horizontal="center" vertical="center" wrapText="1"/>
    </xf>
    <xf numFmtId="2" fontId="39" fillId="0" borderId="0" xfId="113" applyNumberFormat="1" applyFont="1" applyAlignment="1">
      <alignment horizontal="center" vertical="center" wrapText="1"/>
    </xf>
    <xf numFmtId="0" fontId="38" fillId="0" borderId="0" xfId="113" applyFont="1"/>
    <xf numFmtId="0" fontId="28" fillId="0" borderId="1" xfId="113" applyFont="1" applyBorder="1" applyAlignment="1">
      <alignment horizontal="center" vertical="center" wrapText="1"/>
    </xf>
    <xf numFmtId="0" fontId="28" fillId="0" borderId="1" xfId="113" applyFont="1" applyBorder="1" applyAlignment="1">
      <alignment horizontal="center"/>
    </xf>
    <xf numFmtId="0" fontId="28" fillId="0" borderId="1" xfId="113" applyFont="1" applyBorder="1"/>
    <xf numFmtId="0" fontId="28" fillId="0" borderId="1" xfId="113" applyFont="1" applyBorder="1" applyAlignment="1">
      <alignment horizontal="left" vertical="center" wrapText="1"/>
    </xf>
    <xf numFmtId="0" fontId="28" fillId="0" borderId="1" xfId="113" applyFont="1" applyBorder="1" applyAlignment="1">
      <alignment horizontal="left" wrapText="1"/>
    </xf>
    <xf numFmtId="0" fontId="28" fillId="0" borderId="1" xfId="113" applyFont="1" applyBorder="1" applyAlignment="1">
      <alignment wrapText="1"/>
    </xf>
    <xf numFmtId="0" fontId="28" fillId="0" borderId="0" xfId="0" applyFont="1"/>
    <xf numFmtId="0" fontId="28" fillId="0" borderId="3" xfId="113" applyFont="1" applyBorder="1" applyAlignment="1">
      <alignment horizontal="center" vertical="center"/>
    </xf>
    <xf numFmtId="0" fontId="28" fillId="0" borderId="3" xfId="113" applyFont="1" applyBorder="1" applyAlignment="1">
      <alignment vertical="center" wrapText="1"/>
    </xf>
    <xf numFmtId="0" fontId="28" fillId="0" borderId="12" xfId="113" applyFont="1" applyBorder="1" applyAlignment="1">
      <alignment horizontal="center" vertical="center" wrapText="1"/>
    </xf>
    <xf numFmtId="0" fontId="28" fillId="0" borderId="4" xfId="113" applyFont="1" applyBorder="1" applyAlignment="1">
      <alignment horizontal="center"/>
    </xf>
    <xf numFmtId="0" fontId="28" fillId="0" borderId="3" xfId="113" applyFont="1" applyBorder="1" applyAlignment="1">
      <alignment horizontal="center"/>
    </xf>
    <xf numFmtId="0" fontId="28" fillId="0" borderId="3" xfId="113" applyFont="1" applyBorder="1"/>
    <xf numFmtId="0" fontId="11" fillId="0" borderId="1" xfId="0" quotePrefix="1" applyFont="1" applyBorder="1" applyAlignment="1">
      <alignment horizontal="center" vertical="center" wrapText="1"/>
    </xf>
    <xf numFmtId="2" fontId="11" fillId="0" borderId="0" xfId="111" applyNumberFormat="1" applyFont="1" applyAlignment="1">
      <alignment horizontal="center" vertical="center"/>
    </xf>
    <xf numFmtId="0" fontId="56" fillId="0" borderId="0" xfId="75" applyFont="1"/>
    <xf numFmtId="0" fontId="56" fillId="0" borderId="0" xfId="98" applyFont="1"/>
    <xf numFmtId="0" fontId="56" fillId="0" borderId="0" xfId="75" applyFont="1" applyAlignment="1">
      <alignment wrapText="1"/>
    </xf>
    <xf numFmtId="0" fontId="26" fillId="0" borderId="0" xfId="75" applyFont="1" applyAlignment="1">
      <alignment wrapText="1"/>
    </xf>
    <xf numFmtId="0" fontId="56" fillId="0" borderId="0" xfId="75" applyFont="1" applyAlignment="1">
      <alignment horizontal="left" wrapText="1"/>
    </xf>
    <xf numFmtId="0" fontId="56" fillId="0" borderId="0" xfId="98" applyFont="1" applyAlignment="1">
      <alignment wrapText="1"/>
    </xf>
    <xf numFmtId="0" fontId="56" fillId="0" borderId="0" xfId="75" applyFont="1" applyAlignment="1">
      <alignment vertical="center"/>
    </xf>
    <xf numFmtId="165" fontId="56" fillId="0" borderId="0" xfId="56" applyFont="1" applyFill="1" applyAlignment="1">
      <alignment horizontal="left" vertical="center"/>
    </xf>
    <xf numFmtId="0" fontId="56" fillId="0" borderId="0" xfId="75" applyFont="1" applyAlignment="1">
      <alignment horizontal="left"/>
    </xf>
    <xf numFmtId="0" fontId="56" fillId="0" borderId="0" xfId="0" applyFont="1"/>
    <xf numFmtId="49" fontId="56" fillId="0" borderId="0" xfId="0" applyNumberFormat="1" applyFont="1" applyAlignment="1">
      <alignment horizontal="center" vertical="center" wrapText="1"/>
    </xf>
    <xf numFmtId="0" fontId="56" fillId="0" borderId="1" xfId="98" applyFont="1" applyBorder="1" applyAlignment="1">
      <alignment horizontal="left" vertical="center" wrapText="1"/>
    </xf>
    <xf numFmtId="0" fontId="56" fillId="0" borderId="1" xfId="98" applyFont="1" applyBorder="1" applyAlignment="1">
      <alignment horizontal="left" vertical="center"/>
    </xf>
    <xf numFmtId="0" fontId="26" fillId="0" borderId="0" xfId="98" applyFont="1" applyAlignment="1">
      <alignment horizontal="center" vertical="top" wrapText="1"/>
    </xf>
    <xf numFmtId="49" fontId="56" fillId="0" borderId="1" xfId="98" applyNumberFormat="1" applyFont="1" applyBorder="1" applyAlignment="1">
      <alignment horizontal="center" vertical="center" wrapText="1"/>
    </xf>
    <xf numFmtId="49" fontId="56" fillId="0" borderId="1" xfId="98" applyNumberFormat="1" applyFont="1" applyBorder="1" applyAlignment="1">
      <alignment horizontal="left" vertical="center" wrapText="1"/>
    </xf>
    <xf numFmtId="49" fontId="56" fillId="0" borderId="0" xfId="98" applyNumberFormat="1" applyFont="1"/>
    <xf numFmtId="0" fontId="56" fillId="0" borderId="0" xfId="98" applyFont="1" applyAlignment="1">
      <alignment horizontal="center"/>
    </xf>
    <xf numFmtId="14" fontId="56" fillId="0" borderId="0" xfId="98" applyNumberFormat="1" applyFont="1" applyAlignment="1">
      <alignment horizontal="center"/>
    </xf>
    <xf numFmtId="1" fontId="56" fillId="0" borderId="0" xfId="98" applyNumberFormat="1" applyFont="1" applyAlignment="1" applyProtection="1">
      <alignment horizontal="center"/>
      <protection locked="0"/>
    </xf>
    <xf numFmtId="0" fontId="56" fillId="0" borderId="0" xfId="98" applyFont="1" applyAlignment="1">
      <alignment horizontal="centerContinuous"/>
    </xf>
    <xf numFmtId="9" fontId="66" fillId="0" borderId="0" xfId="118" applyFont="1" applyFill="1" applyBorder="1"/>
    <xf numFmtId="0" fontId="66" fillId="0" borderId="0" xfId="98" applyFont="1"/>
    <xf numFmtId="0" fontId="10" fillId="0" borderId="0" xfId="85" applyFont="1" applyAlignment="1">
      <alignment vertical="center" wrapText="1"/>
    </xf>
    <xf numFmtId="0" fontId="11" fillId="0" borderId="9" xfId="85" applyFont="1" applyBorder="1" applyAlignment="1">
      <alignment horizontal="center"/>
    </xf>
    <xf numFmtId="0" fontId="0" fillId="0" borderId="0" xfId="75" applyFont="1" applyAlignment="1">
      <alignment horizontal="center"/>
    </xf>
    <xf numFmtId="0" fontId="56" fillId="0" borderId="2" xfId="111" applyFont="1" applyBorder="1" applyAlignment="1">
      <alignment wrapText="1"/>
    </xf>
    <xf numFmtId="2" fontId="11" fillId="2" borderId="25" xfId="111" applyNumberFormat="1" applyFont="1" applyFill="1" applyBorder="1" applyAlignment="1">
      <alignment horizontal="center" vertical="center"/>
    </xf>
    <xf numFmtId="0" fontId="11" fillId="0" borderId="5" xfId="75" applyFont="1" applyBorder="1" applyAlignment="1">
      <alignment horizontal="center" vertical="center" wrapText="1"/>
    </xf>
    <xf numFmtId="0" fontId="11" fillId="0" borderId="6" xfId="75" applyFont="1" applyBorder="1" applyAlignment="1">
      <alignment horizontal="center" vertical="center" wrapText="1"/>
    </xf>
    <xf numFmtId="0" fontId="10" fillId="0" borderId="0" xfId="103" applyFont="1" applyAlignment="1">
      <alignment horizontal="center" wrapText="1"/>
    </xf>
    <xf numFmtId="0" fontId="25" fillId="0" borderId="0" xfId="103" applyFont="1" applyAlignment="1">
      <alignment horizontal="left" vertical="top" wrapText="1"/>
    </xf>
    <xf numFmtId="0" fontId="10" fillId="0" borderId="0" xfId="103" applyFont="1" applyAlignment="1">
      <alignment horizontal="left" wrapText="1"/>
    </xf>
    <xf numFmtId="165" fontId="36" fillId="0" borderId="0" xfId="113" applyNumberFormat="1" applyFont="1"/>
    <xf numFmtId="0" fontId="16" fillId="0" borderId="0" xfId="75" applyFont="1" applyAlignment="1">
      <alignment horizontal="center"/>
    </xf>
    <xf numFmtId="0" fontId="11" fillId="0" borderId="25" xfId="75" applyFont="1" applyBorder="1" applyAlignment="1">
      <alignment horizontal="center" vertical="center" wrapText="1"/>
    </xf>
    <xf numFmtId="1" fontId="11" fillId="0" borderId="0" xfId="75" applyNumberFormat="1" applyFont="1" applyAlignment="1">
      <alignment horizontal="left" vertical="center" wrapText="1"/>
    </xf>
    <xf numFmtId="49" fontId="11" fillId="0" borderId="1" xfId="75" applyNumberFormat="1" applyFont="1" applyBorder="1" applyAlignment="1">
      <alignment horizontal="center" vertical="center"/>
    </xf>
    <xf numFmtId="0" fontId="28" fillId="0" borderId="1" xfId="0" applyFont="1" applyBorder="1" applyAlignment="1">
      <alignment horizontal="left" vertical="center" wrapText="1"/>
    </xf>
    <xf numFmtId="0" fontId="11" fillId="0" borderId="25" xfId="75" applyFont="1" applyBorder="1" applyAlignment="1">
      <alignment horizontal="left" vertical="center"/>
    </xf>
    <xf numFmtId="0" fontId="11" fillId="0" borderId="0" xfId="111" quotePrefix="1" applyFont="1" applyAlignment="1">
      <alignment wrapText="1"/>
    </xf>
    <xf numFmtId="0" fontId="10" fillId="0" borderId="0" xfId="111" applyFont="1" applyAlignment="1">
      <alignment wrapText="1"/>
    </xf>
    <xf numFmtId="0" fontId="10" fillId="0" borderId="0" xfId="103" applyFont="1" applyAlignment="1">
      <alignment horizontal="center" vertical="center" wrapText="1"/>
    </xf>
    <xf numFmtId="1" fontId="14" fillId="0" borderId="0" xfId="75" applyNumberFormat="1" applyFont="1" applyAlignment="1">
      <alignment horizontal="left"/>
    </xf>
    <xf numFmtId="0" fontId="19" fillId="0" borderId="0" xfId="75" applyFont="1" applyAlignment="1">
      <alignment wrapText="1"/>
    </xf>
    <xf numFmtId="0" fontId="11" fillId="0" borderId="10" xfId="75" applyFont="1" applyBorder="1" applyAlignment="1">
      <alignment horizontal="center" vertical="center"/>
    </xf>
    <xf numFmtId="2" fontId="11" fillId="0" borderId="1" xfId="57" applyNumberFormat="1" applyFont="1" applyFill="1" applyBorder="1" applyAlignment="1">
      <alignment horizontal="center" vertical="center"/>
    </xf>
    <xf numFmtId="0" fontId="11" fillId="0" borderId="25" xfId="0" applyFont="1" applyBorder="1" applyAlignment="1">
      <alignment horizontal="center" vertical="center"/>
    </xf>
    <xf numFmtId="2" fontId="11" fillId="0" borderId="25" xfId="75" applyNumberFormat="1" applyFont="1" applyBorder="1" applyAlignment="1">
      <alignment horizontal="center" vertical="center" wrapText="1"/>
    </xf>
    <xf numFmtId="2" fontId="11" fillId="0" borderId="25" xfId="75" applyNumberFormat="1" applyFont="1" applyBorder="1" applyAlignment="1">
      <alignment horizontal="center" vertical="center"/>
    </xf>
    <xf numFmtId="49" fontId="11" fillId="0" borderId="25" xfId="75" applyNumberFormat="1" applyFont="1" applyBorder="1" applyAlignment="1">
      <alignment horizontal="left" vertical="center" wrapText="1"/>
    </xf>
    <xf numFmtId="1" fontId="11" fillId="0" borderId="25" xfId="70" applyNumberFormat="1" applyFont="1" applyBorder="1" applyAlignment="1">
      <alignment horizontal="left" vertical="center"/>
    </xf>
    <xf numFmtId="49" fontId="11" fillId="0" borderId="25" xfId="75" applyNumberFormat="1" applyFont="1" applyBorder="1" applyAlignment="1">
      <alignment vertical="center"/>
    </xf>
    <xf numFmtId="0" fontId="11" fillId="0" borderId="27" xfId="75" applyFont="1" applyBorder="1" applyAlignment="1">
      <alignment horizontal="center" vertical="center" wrapText="1"/>
    </xf>
    <xf numFmtId="0" fontId="11" fillId="0" borderId="27" xfId="75" applyFont="1" applyBorder="1" applyAlignment="1">
      <alignment horizontal="center" vertical="center"/>
    </xf>
    <xf numFmtId="49" fontId="11" fillId="0" borderId="25" xfId="75" applyNumberFormat="1" applyFont="1" applyBorder="1" applyAlignment="1">
      <alignment horizontal="center" vertical="center"/>
    </xf>
    <xf numFmtId="0" fontId="11" fillId="0" borderId="25" xfId="75" applyFont="1" applyBorder="1" applyAlignment="1">
      <alignment horizontal="center" vertical="center"/>
    </xf>
    <xf numFmtId="1" fontId="11" fillId="0" borderId="25" xfId="70" applyNumberFormat="1" applyFont="1" applyBorder="1" applyAlignment="1">
      <alignment horizontal="center" vertical="center"/>
    </xf>
    <xf numFmtId="49" fontId="11" fillId="0" borderId="25" xfId="75" applyNumberFormat="1" applyFont="1" applyBorder="1" applyAlignment="1">
      <alignment horizontal="center" vertical="center" wrapText="1"/>
    </xf>
    <xf numFmtId="0" fontId="11" fillId="0" borderId="0" xfId="0" applyFont="1" applyAlignment="1">
      <alignment horizontal="center" vertical="center" wrapText="1"/>
    </xf>
    <xf numFmtId="0" fontId="11" fillId="0" borderId="25" xfId="75" applyFont="1" applyBorder="1" applyAlignment="1">
      <alignment horizontal="left" vertical="center" wrapText="1"/>
    </xf>
    <xf numFmtId="2" fontId="11" fillId="0" borderId="1" xfId="0" applyNumberFormat="1" applyFont="1" applyBorder="1" applyAlignment="1">
      <alignment horizontal="center" vertical="center"/>
    </xf>
    <xf numFmtId="0" fontId="11" fillId="0" borderId="25" xfId="75" applyFont="1" applyBorder="1" applyAlignment="1">
      <alignment horizontal="center" vertical="top" wrapText="1"/>
    </xf>
    <xf numFmtId="0" fontId="11" fillId="0" borderId="25" xfId="75" applyFont="1" applyBorder="1" applyAlignment="1">
      <alignment horizontal="center" wrapText="1"/>
    </xf>
    <xf numFmtId="2" fontId="11" fillId="0" borderId="25" xfId="70" applyNumberFormat="1" applyFont="1" applyBorder="1" applyAlignment="1">
      <alignment horizontal="center" vertical="center"/>
    </xf>
    <xf numFmtId="49" fontId="11" fillId="0" borderId="0" xfId="75" applyNumberFormat="1" applyFont="1" applyAlignment="1">
      <alignment vertical="center" wrapText="1"/>
    </xf>
    <xf numFmtId="1" fontId="11" fillId="0" borderId="0" xfId="75" applyNumberFormat="1" applyFont="1" applyAlignment="1">
      <alignment vertical="center" wrapText="1"/>
    </xf>
    <xf numFmtId="0" fontId="12" fillId="0" borderId="25" xfId="75" applyFont="1" applyBorder="1" applyAlignment="1">
      <alignment horizontal="center" vertical="center"/>
    </xf>
    <xf numFmtId="164" fontId="15" fillId="0" borderId="0" xfId="57" applyFont="1" applyFill="1" applyBorder="1" applyAlignment="1">
      <alignment horizontal="center" vertical="center" wrapText="1"/>
    </xf>
    <xf numFmtId="2" fontId="11" fillId="0" borderId="0" xfId="57" applyNumberFormat="1" applyFont="1" applyFill="1" applyBorder="1" applyAlignment="1">
      <alignment horizontal="center" vertical="center"/>
    </xf>
    <xf numFmtId="2" fontId="11" fillId="2" borderId="25" xfId="1" applyNumberFormat="1" applyFont="1" applyFill="1" applyBorder="1" applyAlignment="1">
      <alignment horizontal="center" vertical="center"/>
    </xf>
    <xf numFmtId="0" fontId="11" fillId="0" borderId="0" xfId="92" applyFont="1" applyAlignment="1">
      <alignment vertical="center" wrapText="1"/>
    </xf>
    <xf numFmtId="49" fontId="11" fillId="0" borderId="0" xfId="75" applyNumberFormat="1" applyFont="1" applyAlignment="1">
      <alignment vertical="center"/>
    </xf>
    <xf numFmtId="0" fontId="28" fillId="0" borderId="4" xfId="113" applyFont="1" applyBorder="1" applyAlignment="1">
      <alignment horizontal="center" vertical="center" wrapText="1"/>
    </xf>
    <xf numFmtId="0" fontId="11" fillId="0" borderId="1" xfId="75" applyFont="1" applyBorder="1" applyAlignment="1">
      <alignment horizontal="center"/>
    </xf>
    <xf numFmtId="0" fontId="11" fillId="0" borderId="25" xfId="75" applyFont="1" applyBorder="1" applyAlignment="1">
      <alignment vertical="center"/>
    </xf>
    <xf numFmtId="0" fontId="11" fillId="0" borderId="25" xfId="75" applyFont="1" applyBorder="1" applyAlignment="1" applyProtection="1">
      <alignment vertical="center"/>
      <protection locked="0"/>
    </xf>
    <xf numFmtId="49" fontId="11" fillId="0" borderId="25" xfId="75" applyNumberFormat="1" applyFont="1" applyBorder="1" applyAlignment="1">
      <alignment vertical="center" wrapText="1"/>
    </xf>
    <xf numFmtId="2" fontId="11" fillId="0" borderId="25" xfId="113" applyNumberFormat="1" applyFont="1" applyBorder="1" applyAlignment="1">
      <alignment horizontal="center"/>
    </xf>
    <xf numFmtId="0" fontId="11" fillId="0" borderId="25" xfId="75" applyFont="1" applyBorder="1" applyAlignment="1">
      <alignment vertical="top" wrapText="1"/>
    </xf>
    <xf numFmtId="0" fontId="11" fillId="0" borderId="25" xfId="75" applyFont="1" applyBorder="1" applyAlignment="1">
      <alignment horizontal="left" wrapText="1"/>
    </xf>
    <xf numFmtId="0" fontId="11" fillId="0" borderId="25" xfId="75" applyFont="1" applyBorder="1" applyAlignment="1">
      <alignment vertical="center" wrapText="1"/>
    </xf>
    <xf numFmtId="0" fontId="11" fillId="0" borderId="25" xfId="75" applyFont="1" applyBorder="1" applyAlignment="1" applyProtection="1">
      <alignment horizontal="center" vertical="center"/>
      <protection locked="0"/>
    </xf>
    <xf numFmtId="0" fontId="11" fillId="0" borderId="25" xfId="75" applyFont="1" applyBorder="1" applyAlignment="1">
      <alignment horizontal="center"/>
    </xf>
    <xf numFmtId="2" fontId="11" fillId="0" borderId="0" xfId="75" applyNumberFormat="1" applyFont="1" applyAlignment="1">
      <alignment horizontal="center" vertical="center"/>
    </xf>
    <xf numFmtId="168" fontId="11" fillId="0" borderId="25" xfId="0" applyNumberFormat="1" applyFont="1" applyBorder="1" applyAlignment="1">
      <alignment horizontal="center"/>
    </xf>
    <xf numFmtId="1" fontId="11" fillId="0" borderId="25" xfId="75" applyNumberFormat="1" applyFont="1" applyBorder="1" applyAlignment="1">
      <alignment horizontal="center" vertical="center" wrapText="1"/>
    </xf>
    <xf numFmtId="0" fontId="11" fillId="0" borderId="25" xfId="75" applyFont="1" applyBorder="1" applyAlignment="1">
      <alignment wrapText="1"/>
    </xf>
    <xf numFmtId="0" fontId="37" fillId="0" borderId="0" xfId="0" applyFont="1" applyAlignment="1">
      <alignment vertical="center" wrapText="1"/>
    </xf>
    <xf numFmtId="2" fontId="28" fillId="0" borderId="1" xfId="1" applyNumberFormat="1" applyFont="1" applyFill="1" applyBorder="1" applyAlignment="1">
      <alignment horizontal="center" vertical="center" wrapText="1"/>
    </xf>
    <xf numFmtId="0" fontId="70" fillId="0" borderId="1" xfId="0" applyFont="1" applyBorder="1" applyAlignment="1">
      <alignment horizontal="center" vertical="center" wrapText="1"/>
    </xf>
    <xf numFmtId="2" fontId="28" fillId="0" borderId="1" xfId="0" applyNumberFormat="1" applyFont="1" applyBorder="1" applyAlignment="1">
      <alignment horizontal="center" vertical="center" wrapText="1"/>
    </xf>
    <xf numFmtId="2" fontId="18" fillId="0" borderId="3" xfId="1" applyNumberFormat="1" applyFont="1" applyFill="1" applyBorder="1" applyAlignment="1">
      <alignment horizontal="center" vertical="center" wrapText="1"/>
    </xf>
    <xf numFmtId="2" fontId="11" fillId="0" borderId="1" xfId="113" applyNumberFormat="1" applyFont="1" applyBorder="1" applyAlignment="1">
      <alignment horizontal="center" vertical="center"/>
    </xf>
    <xf numFmtId="2" fontId="11" fillId="0" borderId="1" xfId="2" applyNumberFormat="1" applyFont="1" applyFill="1" applyBorder="1" applyAlignment="1">
      <alignment horizontal="center" vertical="center"/>
    </xf>
    <xf numFmtId="2" fontId="11" fillId="0" borderId="1" xfId="75" applyNumberFormat="1" applyFont="1" applyBorder="1" applyAlignment="1">
      <alignment horizontal="center"/>
    </xf>
    <xf numFmtId="2" fontId="11" fillId="0" borderId="1" xfId="75" applyNumberFormat="1" applyFont="1" applyBorder="1" applyAlignment="1">
      <alignment horizontal="center" vertical="center" wrapText="1"/>
    </xf>
    <xf numFmtId="0" fontId="11" fillId="0" borderId="1" xfId="113" applyFont="1" applyBorder="1"/>
    <xf numFmtId="0" fontId="16" fillId="0" borderId="0" xfId="69" applyFont="1" applyAlignment="1">
      <alignment vertical="center"/>
    </xf>
    <xf numFmtId="1" fontId="16" fillId="0" borderId="1" xfId="0" applyNumberFormat="1" applyFont="1" applyBorder="1" applyAlignment="1">
      <alignment horizontal="center" vertical="center" wrapText="1"/>
    </xf>
    <xf numFmtId="0" fontId="16" fillId="0" borderId="0" xfId="0" applyFont="1" applyAlignment="1">
      <alignment horizontal="center" vertical="center"/>
    </xf>
    <xf numFmtId="2" fontId="9" fillId="0" borderId="0" xfId="69" applyNumberFormat="1" applyFont="1" applyAlignment="1">
      <alignment vertical="center"/>
    </xf>
    <xf numFmtId="1" fontId="16" fillId="0" borderId="11" xfId="0" applyNumberFormat="1" applyFont="1" applyBorder="1" applyAlignment="1">
      <alignment horizontal="center" vertical="center" wrapText="1"/>
    </xf>
    <xf numFmtId="1" fontId="10" fillId="0" borderId="0" xfId="75" applyNumberFormat="1" applyFont="1"/>
    <xf numFmtId="14" fontId="11" fillId="0" borderId="0" xfId="75" applyNumberFormat="1" applyFont="1" applyAlignment="1">
      <alignment horizontal="center"/>
    </xf>
    <xf numFmtId="2" fontId="11" fillId="0" borderId="1" xfId="75" applyNumberFormat="1" applyFont="1" applyBorder="1" applyAlignment="1">
      <alignment horizontal="center" wrapText="1"/>
    </xf>
    <xf numFmtId="49" fontId="11" fillId="0" borderId="1" xfId="75" applyNumberFormat="1" applyFont="1" applyBorder="1" applyAlignment="1">
      <alignment horizontal="center" vertical="top" wrapText="1"/>
    </xf>
    <xf numFmtId="2" fontId="11" fillId="0" borderId="1" xfId="75" applyNumberFormat="1" applyFont="1" applyBorder="1" applyAlignment="1">
      <alignment horizontal="center" vertical="top" wrapText="1"/>
    </xf>
    <xf numFmtId="0" fontId="11" fillId="0" borderId="25" xfId="111" applyFont="1" applyBorder="1" applyAlignment="1">
      <alignment horizontal="center" vertical="center"/>
    </xf>
    <xf numFmtId="0" fontId="11" fillId="0" borderId="25" xfId="111" applyFont="1" applyBorder="1" applyAlignment="1">
      <alignment vertical="center" wrapText="1"/>
    </xf>
    <xf numFmtId="0" fontId="11" fillId="0" borderId="25" xfId="111" applyFont="1" applyBorder="1" applyAlignment="1">
      <alignment horizontal="center" wrapText="1"/>
    </xf>
    <xf numFmtId="0" fontId="11" fillId="0" borderId="25" xfId="92" applyFont="1" applyBorder="1" applyAlignment="1">
      <alignment vertical="center"/>
    </xf>
    <xf numFmtId="0" fontId="11" fillId="0" borderId="0" xfId="111" applyFont="1" applyAlignment="1">
      <alignment horizontal="center" vertical="center"/>
    </xf>
    <xf numFmtId="0" fontId="12" fillId="0" borderId="0" xfId="111" applyFont="1" applyAlignment="1">
      <alignment horizontal="center" vertical="center"/>
    </xf>
    <xf numFmtId="0" fontId="20" fillId="0" borderId="0" xfId="111" applyFont="1" applyAlignment="1">
      <alignment horizontal="center" vertical="center"/>
    </xf>
    <xf numFmtId="0" fontId="35" fillId="0" borderId="0" xfId="111" applyFont="1" applyAlignment="1">
      <alignment horizontal="center" vertical="center"/>
    </xf>
    <xf numFmtId="2" fontId="56" fillId="0" borderId="1" xfId="113" applyNumberFormat="1" applyFont="1" applyBorder="1" applyAlignment="1">
      <alignment horizontal="center"/>
    </xf>
    <xf numFmtId="0" fontId="26" fillId="0" borderId="0" xfId="98" applyFont="1" applyAlignment="1">
      <alignment wrapText="1"/>
    </xf>
    <xf numFmtId="0" fontId="11" fillId="0" borderId="10" xfId="0" applyFont="1" applyBorder="1" applyAlignment="1">
      <alignment horizontal="center" vertical="top"/>
    </xf>
    <xf numFmtId="2" fontId="16" fillId="0" borderId="25" xfId="207" applyNumberFormat="1" applyFont="1" applyFill="1" applyBorder="1" applyAlignment="1">
      <alignment horizontal="center" vertical="center"/>
    </xf>
    <xf numFmtId="2" fontId="11" fillId="0" borderId="25" xfId="207" applyNumberFormat="1" applyFont="1" applyFill="1" applyBorder="1" applyAlignment="1">
      <alignment horizontal="center" vertical="center"/>
    </xf>
    <xf numFmtId="2" fontId="16" fillId="0" borderId="25" xfId="124" applyNumberFormat="1" applyFont="1" applyBorder="1" applyAlignment="1">
      <alignment horizontal="center" vertical="center"/>
    </xf>
    <xf numFmtId="0" fontId="56" fillId="0" borderId="1" xfId="98" applyFont="1" applyBorder="1" applyAlignment="1">
      <alignment horizontal="center" vertical="center"/>
    </xf>
    <xf numFmtId="49" fontId="11" fillId="0" borderId="0" xfId="75" applyNumberFormat="1" applyFont="1" applyAlignment="1">
      <alignment vertical="top" wrapText="1"/>
    </xf>
    <xf numFmtId="0" fontId="11" fillId="0" borderId="25" xfId="75" applyFont="1" applyBorder="1"/>
    <xf numFmtId="1" fontId="11" fillId="0" borderId="26" xfId="75" applyNumberFormat="1" applyFont="1" applyBorder="1" applyAlignment="1">
      <alignment horizontal="center"/>
    </xf>
    <xf numFmtId="1" fontId="11" fillId="0" borderId="7" xfId="75" applyNumberFormat="1" applyFont="1" applyBorder="1" applyAlignment="1">
      <alignment horizontal="center" vertical="center"/>
    </xf>
    <xf numFmtId="1" fontId="11" fillId="0" borderId="26" xfId="75" applyNumberFormat="1" applyFont="1" applyBorder="1" applyAlignment="1">
      <alignment vertical="top"/>
    </xf>
    <xf numFmtId="0" fontId="11" fillId="0" borderId="26" xfId="75" applyFont="1" applyBorder="1" applyAlignment="1">
      <alignment horizontal="left" vertical="top" wrapText="1"/>
    </xf>
    <xf numFmtId="1" fontId="12" fillId="0" borderId="0" xfId="75" applyNumberFormat="1" applyFont="1" applyAlignment="1">
      <alignment vertical="center" wrapText="1"/>
    </xf>
    <xf numFmtId="0" fontId="11" fillId="0" borderId="25" xfId="75" applyFont="1" applyBorder="1" applyAlignment="1">
      <alignment horizontal="center" vertical="top"/>
    </xf>
    <xf numFmtId="1" fontId="11" fillId="0" borderId="12" xfId="75" applyNumberFormat="1" applyFont="1" applyBorder="1" applyAlignment="1">
      <alignment horizontal="center" vertical="center" wrapText="1"/>
    </xf>
    <xf numFmtId="1" fontId="11" fillId="0" borderId="26" xfId="75" applyNumberFormat="1" applyFont="1" applyBorder="1" applyAlignment="1">
      <alignment horizontal="center" vertical="center" wrapText="1"/>
    </xf>
    <xf numFmtId="1" fontId="11" fillId="0" borderId="26" xfId="75" applyNumberFormat="1" applyFont="1" applyBorder="1" applyAlignment="1">
      <alignment horizontal="center" vertical="center"/>
    </xf>
    <xf numFmtId="0" fontId="16" fillId="0" borderId="0" xfId="98" applyFont="1" applyAlignment="1">
      <alignment horizontal="center"/>
    </xf>
    <xf numFmtId="49" fontId="16" fillId="0" borderId="5" xfId="98" applyNumberFormat="1" applyFont="1" applyBorder="1" applyAlignment="1">
      <alignment horizontal="center" vertical="center"/>
    </xf>
    <xf numFmtId="0" fontId="10" fillId="0" borderId="0" xfId="98" applyFont="1" applyAlignment="1">
      <alignment horizontal="center"/>
    </xf>
    <xf numFmtId="0" fontId="11" fillId="0" borderId="25" xfId="98" applyFont="1" applyBorder="1" applyAlignment="1">
      <alignment horizontal="left" vertical="top"/>
    </xf>
    <xf numFmtId="0" fontId="11" fillId="0" borderId="25" xfId="98" applyFont="1" applyBorder="1" applyAlignment="1">
      <alignment vertical="top"/>
    </xf>
    <xf numFmtId="1" fontId="11" fillId="0" borderId="29" xfId="75" applyNumberFormat="1" applyFont="1" applyBorder="1" applyAlignment="1">
      <alignment horizontal="center" vertical="center" wrapText="1"/>
    </xf>
    <xf numFmtId="0" fontId="11" fillId="0" borderId="25" xfId="109" applyFont="1" applyBorder="1" applyAlignment="1">
      <alignment horizontal="center" vertical="top"/>
    </xf>
    <xf numFmtId="0" fontId="11" fillId="0" borderId="6" xfId="109" applyFont="1" applyBorder="1" applyAlignment="1">
      <alignment horizontal="center" vertical="center"/>
    </xf>
    <xf numFmtId="0" fontId="11" fillId="0" borderId="29" xfId="109" applyFont="1" applyBorder="1" applyAlignment="1">
      <alignment horizontal="center" vertical="center"/>
    </xf>
    <xf numFmtId="0" fontId="11" fillId="0" borderId="25" xfId="109" applyFont="1" applyBorder="1" applyAlignment="1">
      <alignment horizontal="center" vertical="center"/>
    </xf>
    <xf numFmtId="1" fontId="11" fillId="0" borderId="29" xfId="75" applyNumberFormat="1" applyFont="1" applyBorder="1" applyAlignment="1">
      <alignment horizontal="center" vertical="top" wrapText="1"/>
    </xf>
    <xf numFmtId="1" fontId="11" fillId="0" borderId="7" xfId="75" applyNumberFormat="1" applyFont="1" applyBorder="1" applyAlignment="1">
      <alignment horizontal="center" vertical="top" wrapText="1"/>
    </xf>
    <xf numFmtId="0" fontId="56" fillId="0" borderId="25" xfId="98" applyFont="1" applyBorder="1" applyAlignment="1">
      <alignment horizontal="center" vertical="center"/>
    </xf>
    <xf numFmtId="0" fontId="56" fillId="0" borderId="25" xfId="98" applyFont="1" applyBorder="1" applyAlignment="1">
      <alignment horizontal="center" vertical="center" wrapText="1"/>
    </xf>
    <xf numFmtId="49" fontId="56" fillId="0" borderId="25" xfId="98" applyNumberFormat="1" applyFont="1" applyBorder="1" applyAlignment="1">
      <alignment horizontal="center" vertical="center" wrapText="1"/>
    </xf>
    <xf numFmtId="2" fontId="56" fillId="0" borderId="1" xfId="94" applyNumberFormat="1" applyFont="1" applyBorder="1" applyAlignment="1">
      <alignment horizontal="center" vertical="center"/>
    </xf>
    <xf numFmtId="0" fontId="56" fillId="0" borderId="25" xfId="98" applyFont="1" applyBorder="1" applyAlignment="1">
      <alignment horizontal="center"/>
    </xf>
    <xf numFmtId="2" fontId="56" fillId="0" borderId="3" xfId="113" applyNumberFormat="1" applyFont="1" applyBorder="1" applyAlignment="1">
      <alignment horizontal="center"/>
    </xf>
    <xf numFmtId="0" fontId="12" fillId="0" borderId="25" xfId="98" applyFont="1" applyBorder="1" applyAlignment="1">
      <alignment horizontal="center" vertical="center"/>
    </xf>
    <xf numFmtId="2" fontId="11" fillId="0" borderId="25" xfId="85" applyNumberFormat="1" applyFont="1" applyBorder="1" applyAlignment="1">
      <alignment horizontal="center" vertical="center"/>
    </xf>
    <xf numFmtId="2" fontId="0" fillId="0" borderId="1" xfId="75" applyNumberFormat="1" applyFont="1" applyBorder="1" applyAlignment="1">
      <alignment horizontal="center"/>
    </xf>
    <xf numFmtId="0" fontId="11" fillId="0" borderId="29" xfId="98" applyFont="1" applyBorder="1" applyAlignment="1">
      <alignment horizontal="left" vertical="top" wrapText="1"/>
    </xf>
    <xf numFmtId="0" fontId="11" fillId="0" borderId="29" xfId="98" applyFont="1" applyBorder="1"/>
    <xf numFmtId="2" fontId="11" fillId="0" borderId="29" xfId="98" applyNumberFormat="1" applyFont="1" applyBorder="1" applyAlignment="1">
      <alignment horizontal="center"/>
    </xf>
    <xf numFmtId="2" fontId="11" fillId="0" borderId="25" xfId="98" applyNumberFormat="1" applyFont="1" applyBorder="1" applyAlignment="1">
      <alignment horizontal="center"/>
    </xf>
    <xf numFmtId="165" fontId="11" fillId="0" borderId="25" xfId="1" applyFont="1" applyFill="1" applyBorder="1" applyAlignment="1">
      <alignment horizontal="center" vertical="center"/>
    </xf>
    <xf numFmtId="0" fontId="16" fillId="0" borderId="25" xfId="130" applyFont="1" applyBorder="1" applyAlignment="1">
      <alignment vertical="top"/>
    </xf>
    <xf numFmtId="0" fontId="16" fillId="0" borderId="25" xfId="130" applyFont="1" applyBorder="1" applyAlignment="1">
      <alignment horizontal="center"/>
    </xf>
    <xf numFmtId="1" fontId="16" fillId="0" borderId="25" xfId="130" applyNumberFormat="1" applyFont="1" applyBorder="1" applyAlignment="1">
      <alignment vertical="top"/>
    </xf>
    <xf numFmtId="0" fontId="16" fillId="0" borderId="25" xfId="130" applyFont="1" applyBorder="1" applyAlignment="1">
      <alignment vertical="top" wrapText="1"/>
    </xf>
    <xf numFmtId="165" fontId="11" fillId="0" borderId="1" xfId="1" applyFont="1" applyFill="1" applyBorder="1" applyAlignment="1">
      <alignment horizontal="center"/>
    </xf>
    <xf numFmtId="0" fontId="11" fillId="0" borderId="0" xfId="124" applyFont="1"/>
    <xf numFmtId="0" fontId="56" fillId="0" borderId="0" xfId="124"/>
    <xf numFmtId="0" fontId="11" fillId="0" borderId="0" xfId="124" applyFont="1" applyAlignment="1">
      <alignment horizontal="center" vertical="center"/>
    </xf>
    <xf numFmtId="49" fontId="11" fillId="0" borderId="0" xfId="124" applyNumberFormat="1" applyFont="1"/>
    <xf numFmtId="0" fontId="0" fillId="0" borderId="0" xfId="124" applyFont="1" applyAlignment="1">
      <alignment horizontal="left"/>
    </xf>
    <xf numFmtId="0" fontId="11" fillId="0" borderId="0" xfId="212" applyFont="1" applyAlignment="1">
      <alignment wrapText="1"/>
    </xf>
    <xf numFmtId="0" fontId="0" fillId="0" borderId="0" xfId="124" applyFont="1"/>
    <xf numFmtId="0" fontId="11" fillId="0" borderId="0" xfId="124" applyFont="1" applyAlignment="1">
      <alignment vertical="top" wrapText="1"/>
    </xf>
    <xf numFmtId="2" fontId="0" fillId="0" borderId="0" xfId="124" applyNumberFormat="1" applyFont="1"/>
    <xf numFmtId="2" fontId="11" fillId="0" borderId="0" xfId="213" applyNumberFormat="1" applyFont="1" applyAlignment="1">
      <alignment horizontal="center"/>
    </xf>
    <xf numFmtId="0" fontId="11" fillId="0" borderId="26" xfId="212" applyFont="1" applyBorder="1" applyAlignment="1">
      <alignment horizontal="center" vertical="center"/>
    </xf>
    <xf numFmtId="0" fontId="11" fillId="0" borderId="25" xfId="212" applyFont="1" applyBorder="1" applyAlignment="1">
      <alignment horizontal="left" vertical="center" wrapText="1"/>
    </xf>
    <xf numFmtId="49" fontId="11" fillId="0" borderId="25" xfId="212" applyNumberFormat="1" applyFont="1" applyBorder="1" applyAlignment="1">
      <alignment horizontal="center" vertical="center"/>
    </xf>
    <xf numFmtId="0" fontId="11" fillId="0" borderId="7" xfId="212" applyFont="1" applyBorder="1" applyAlignment="1">
      <alignment horizontal="center" vertical="center"/>
    </xf>
    <xf numFmtId="0" fontId="11" fillId="0" borderId="29" xfId="212" applyFont="1" applyBorder="1" applyAlignment="1">
      <alignment horizontal="left" vertical="center" wrapText="1"/>
    </xf>
    <xf numFmtId="49" fontId="11" fillId="0" borderId="29" xfId="212" applyNumberFormat="1" applyFont="1" applyBorder="1" applyAlignment="1">
      <alignment horizontal="center" vertical="center"/>
    </xf>
    <xf numFmtId="49" fontId="11" fillId="0" borderId="7" xfId="212" applyNumberFormat="1" applyFont="1" applyBorder="1" applyAlignment="1">
      <alignment horizontal="center" vertical="center" wrapText="1"/>
    </xf>
    <xf numFmtId="49" fontId="11" fillId="0" borderId="26" xfId="212" applyNumberFormat="1" applyFont="1" applyBorder="1" applyAlignment="1">
      <alignment horizontal="center" vertical="center" wrapText="1"/>
    </xf>
    <xf numFmtId="0" fontId="11" fillId="0" borderId="25" xfId="124" applyFont="1" applyBorder="1" applyAlignment="1">
      <alignment vertical="center" wrapText="1"/>
    </xf>
    <xf numFmtId="0" fontId="11" fillId="0" borderId="0" xfId="124" applyFont="1" applyAlignment="1">
      <alignment wrapText="1"/>
    </xf>
    <xf numFmtId="0" fontId="12" fillId="0" borderId="0" xfId="124" applyFont="1" applyAlignment="1">
      <alignment wrapText="1"/>
    </xf>
    <xf numFmtId="1" fontId="12" fillId="0" borderId="0" xfId="124" applyNumberFormat="1" applyFont="1" applyAlignment="1">
      <alignment horizontal="left"/>
    </xf>
    <xf numFmtId="0" fontId="11" fillId="0" borderId="25" xfId="124" applyFont="1" applyBorder="1" applyAlignment="1">
      <alignment horizontal="center" vertical="center" wrapText="1"/>
    </xf>
    <xf numFmtId="0" fontId="11" fillId="0" borderId="25" xfId="124" applyFont="1" applyBorder="1" applyAlignment="1">
      <alignment horizontal="left" vertical="center" wrapText="1"/>
    </xf>
    <xf numFmtId="0" fontId="11" fillId="0" borderId="29" xfId="124" applyFont="1" applyBorder="1" applyAlignment="1">
      <alignment vertical="center" wrapText="1"/>
    </xf>
    <xf numFmtId="0" fontId="11" fillId="0" borderId="0" xfId="124" applyFont="1" applyAlignment="1">
      <alignment horizontal="center" vertical="center" wrapText="1"/>
    </xf>
    <xf numFmtId="49" fontId="11" fillId="0" borderId="0" xfId="124" applyNumberFormat="1" applyFont="1" applyAlignment="1">
      <alignment horizontal="center" vertical="center"/>
    </xf>
    <xf numFmtId="0" fontId="11" fillId="0" borderId="26" xfId="124" applyFont="1" applyBorder="1" applyAlignment="1">
      <alignment horizontal="center" vertical="center"/>
    </xf>
    <xf numFmtId="168" fontId="11" fillId="0" borderId="0" xfId="124" applyNumberFormat="1" applyFont="1" applyAlignment="1">
      <alignment horizontal="center" vertical="center"/>
    </xf>
    <xf numFmtId="0" fontId="12" fillId="0" borderId="0" xfId="124" applyFont="1" applyAlignment="1">
      <alignment horizontal="left"/>
    </xf>
    <xf numFmtId="1" fontId="11" fillId="0" borderId="0" xfId="124" applyNumberFormat="1" applyFont="1"/>
    <xf numFmtId="0" fontId="11" fillId="0" borderId="26" xfId="124" applyFont="1" applyBorder="1" applyAlignment="1">
      <alignment horizontal="center"/>
    </xf>
    <xf numFmtId="0" fontId="11" fillId="0" borderId="25" xfId="124" applyFont="1" applyBorder="1" applyAlignment="1">
      <alignment horizontal="left"/>
    </xf>
    <xf numFmtId="49" fontId="11" fillId="0" borderId="25" xfId="124" applyNumberFormat="1" applyFont="1" applyBorder="1" applyAlignment="1">
      <alignment horizontal="center" vertical="center" wrapText="1"/>
    </xf>
    <xf numFmtId="0" fontId="11" fillId="0" borderId="25" xfId="124" applyFont="1" applyBorder="1"/>
    <xf numFmtId="49" fontId="11" fillId="0" borderId="26" xfId="124" applyNumberFormat="1" applyFont="1" applyBorder="1" applyAlignment="1">
      <alignment horizontal="center" vertical="center" wrapText="1"/>
    </xf>
    <xf numFmtId="49" fontId="11" fillId="0" borderId="25" xfId="124" applyNumberFormat="1" applyFont="1" applyBorder="1" applyAlignment="1">
      <alignment vertical="center" wrapText="1"/>
    </xf>
    <xf numFmtId="0" fontId="23" fillId="0" borderId="0" xfId="124" applyFont="1"/>
    <xf numFmtId="2" fontId="12" fillId="0" borderId="0" xfId="213" applyNumberFormat="1" applyFont="1" applyAlignment="1">
      <alignment horizontal="center"/>
    </xf>
    <xf numFmtId="0" fontId="11" fillId="0" borderId="25" xfId="124" applyFont="1" applyBorder="1" applyAlignment="1">
      <alignment horizontal="center" vertical="top" wrapText="1"/>
    </xf>
    <xf numFmtId="0" fontId="11" fillId="0" borderId="27" xfId="124" applyFont="1" applyBorder="1" applyAlignment="1">
      <alignment horizontal="center" vertical="center" wrapText="1"/>
    </xf>
    <xf numFmtId="0" fontId="11" fillId="0" borderId="25" xfId="124" applyFont="1" applyBorder="1" applyAlignment="1">
      <alignment horizontal="left" vertical="top" wrapText="1"/>
    </xf>
    <xf numFmtId="0" fontId="11" fillId="0" borderId="0" xfId="124" applyFont="1" applyAlignment="1">
      <alignment horizontal="right"/>
    </xf>
    <xf numFmtId="1" fontId="11" fillId="0" borderId="0" xfId="214" applyNumberFormat="1" applyFont="1" applyAlignment="1">
      <alignment horizontal="center" vertical="center"/>
    </xf>
    <xf numFmtId="1" fontId="11" fillId="0" borderId="0" xfId="215" applyNumberFormat="1" applyFont="1" applyAlignment="1">
      <alignment horizontal="center"/>
    </xf>
    <xf numFmtId="0" fontId="11" fillId="0" borderId="25" xfId="124" applyFont="1" applyBorder="1" applyAlignment="1">
      <alignment horizontal="left" vertical="center"/>
    </xf>
    <xf numFmtId="0" fontId="11" fillId="0" borderId="0" xfId="215" applyFont="1"/>
    <xf numFmtId="0" fontId="11" fillId="0" borderId="25" xfId="124" applyFont="1" applyBorder="1" applyAlignment="1">
      <alignment horizontal="left" wrapText="1"/>
    </xf>
    <xf numFmtId="0" fontId="11" fillId="0" borderId="25" xfId="124" applyFont="1" applyBorder="1" applyAlignment="1">
      <alignment horizontal="center"/>
    </xf>
    <xf numFmtId="2" fontId="11" fillId="0" borderId="0" xfId="124" applyNumberFormat="1" applyFont="1" applyAlignment="1">
      <alignment horizontal="center" vertical="center"/>
    </xf>
    <xf numFmtId="0" fontId="9" fillId="0" borderId="0" xfId="124" applyFont="1"/>
    <xf numFmtId="0" fontId="11" fillId="0" borderId="26" xfId="124" applyFont="1" applyBorder="1" applyAlignment="1">
      <alignment horizontal="left" wrapText="1"/>
    </xf>
    <xf numFmtId="0" fontId="11" fillId="0" borderId="26" xfId="124" applyFont="1" applyBorder="1" applyAlignment="1">
      <alignment vertical="center"/>
    </xf>
    <xf numFmtId="0" fontId="11" fillId="0" borderId="25" xfId="124" applyFont="1" applyBorder="1" applyAlignment="1">
      <alignment horizontal="center" vertical="center"/>
    </xf>
    <xf numFmtId="0" fontId="11" fillId="0" borderId="25" xfId="124" applyFont="1" applyBorder="1" applyAlignment="1" applyProtection="1">
      <alignment vertical="center" wrapText="1"/>
      <protection locked="0"/>
    </xf>
    <xf numFmtId="0" fontId="11" fillId="0" borderId="25" xfId="124" applyFont="1" applyBorder="1" applyAlignment="1">
      <alignment wrapText="1"/>
    </xf>
    <xf numFmtId="49" fontId="11" fillId="0" borderId="0" xfId="124" applyNumberFormat="1" applyFont="1" applyAlignment="1">
      <alignment horizontal="center"/>
    </xf>
    <xf numFmtId="1" fontId="11" fillId="0" borderId="0" xfId="124" applyNumberFormat="1" applyFont="1" applyAlignment="1">
      <alignment horizontal="center" vertical="center"/>
    </xf>
    <xf numFmtId="1" fontId="11" fillId="0" borderId="26" xfId="124" applyNumberFormat="1" applyFont="1" applyBorder="1" applyAlignment="1">
      <alignment horizontal="center" vertical="center"/>
    </xf>
    <xf numFmtId="49" fontId="11" fillId="0" borderId="25" xfId="124" applyNumberFormat="1" applyFont="1" applyBorder="1" applyAlignment="1">
      <alignment horizontal="center"/>
    </xf>
    <xf numFmtId="0" fontId="11" fillId="0" borderId="7" xfId="124" applyFont="1" applyBorder="1" applyAlignment="1">
      <alignment horizontal="center" vertical="center"/>
    </xf>
    <xf numFmtId="0" fontId="11" fillId="0" borderId="29" xfId="124" applyFont="1" applyBorder="1" applyAlignment="1">
      <alignment horizontal="left"/>
    </xf>
    <xf numFmtId="0" fontId="11" fillId="0" borderId="29" xfId="124" applyFont="1" applyBorder="1" applyAlignment="1">
      <alignment horizontal="center" vertical="center"/>
    </xf>
    <xf numFmtId="49" fontId="11" fillId="0" borderId="25" xfId="124" applyNumberFormat="1" applyFont="1" applyBorder="1" applyAlignment="1">
      <alignment horizontal="left" vertical="center" wrapText="1"/>
    </xf>
    <xf numFmtId="1" fontId="9" fillId="0" borderId="0" xfId="124" applyNumberFormat="1" applyFont="1" applyAlignment="1">
      <alignment horizontal="center" vertical="center" wrapText="1"/>
    </xf>
    <xf numFmtId="1" fontId="11" fillId="0" borderId="26" xfId="124" applyNumberFormat="1" applyFont="1" applyBorder="1" applyAlignment="1" applyProtection="1">
      <alignment horizontal="center" vertical="center"/>
      <protection locked="0"/>
    </xf>
    <xf numFmtId="0" fontId="11" fillId="0" borderId="0" xfId="124" applyFont="1" applyAlignment="1">
      <alignment vertical="center" wrapText="1"/>
    </xf>
    <xf numFmtId="0" fontId="11" fillId="0" borderId="25" xfId="124" applyFont="1" applyBorder="1" applyAlignment="1">
      <alignment vertical="top" wrapText="1"/>
    </xf>
    <xf numFmtId="0" fontId="11" fillId="0" borderId="0" xfId="124" applyFont="1" applyAlignment="1">
      <alignment horizontal="center" vertical="center" textRotation="90" wrapText="1"/>
    </xf>
    <xf numFmtId="49" fontId="11" fillId="0" borderId="7" xfId="124" applyNumberFormat="1" applyFont="1" applyBorder="1" applyAlignment="1">
      <alignment horizontal="center" vertical="center" wrapText="1"/>
    </xf>
    <xf numFmtId="2" fontId="11" fillId="0" borderId="0" xfId="124" applyNumberFormat="1" applyFont="1"/>
    <xf numFmtId="49" fontId="11" fillId="0" borderId="29" xfId="124" applyNumberFormat="1" applyFont="1" applyBorder="1" applyAlignment="1">
      <alignment vertical="center" wrapText="1"/>
    </xf>
    <xf numFmtId="49" fontId="11" fillId="0" borderId="29" xfId="124" applyNumberFormat="1" applyFont="1" applyBorder="1" applyAlignment="1">
      <alignment horizontal="center" vertical="center" wrapText="1"/>
    </xf>
    <xf numFmtId="14" fontId="12" fillId="0" borderId="0" xfId="124" applyNumberFormat="1" applyFont="1" applyAlignment="1">
      <alignment wrapText="1"/>
    </xf>
    <xf numFmtId="0" fontId="19" fillId="0" borderId="0" xfId="124" applyFont="1"/>
    <xf numFmtId="0" fontId="19" fillId="0" borderId="0" xfId="124" applyFont="1" applyAlignment="1">
      <alignment wrapText="1"/>
    </xf>
    <xf numFmtId="2" fontId="11" fillId="0" borderId="25" xfId="213" applyNumberFormat="1" applyFont="1" applyBorder="1" applyAlignment="1">
      <alignment horizontal="center"/>
    </xf>
    <xf numFmtId="2" fontId="11" fillId="0" borderId="25" xfId="124" applyNumberFormat="1" applyFont="1" applyBorder="1" applyAlignment="1">
      <alignment horizontal="center"/>
    </xf>
    <xf numFmtId="0" fontId="27" fillId="0" borderId="0" xfId="80" applyAlignment="1">
      <alignment vertical="top" wrapText="1"/>
    </xf>
    <xf numFmtId="2" fontId="11" fillId="0" borderId="25" xfId="219" applyNumberFormat="1" applyFont="1" applyBorder="1" applyAlignment="1">
      <alignment horizontal="center" vertical="center"/>
    </xf>
    <xf numFmtId="3" fontId="11" fillId="0" borderId="25" xfId="0" applyNumberFormat="1" applyFont="1" applyBorder="1" applyAlignment="1">
      <alignment horizontal="center" vertical="center" wrapText="1"/>
    </xf>
    <xf numFmtId="0" fontId="28" fillId="0" borderId="0" xfId="113" applyFont="1" applyAlignment="1">
      <alignment horizontal="left" vertical="top" wrapText="1"/>
    </xf>
    <xf numFmtId="0" fontId="28" fillId="0" borderId="0" xfId="114" applyFont="1" applyAlignment="1">
      <alignment horizontal="left" vertical="top" wrapText="1"/>
    </xf>
    <xf numFmtId="0" fontId="28" fillId="0" borderId="12" xfId="75" applyFont="1" applyBorder="1" applyAlignment="1">
      <alignment horizontal="center" vertical="center" wrapText="1"/>
    </xf>
    <xf numFmtId="0" fontId="28" fillId="0" borderId="7" xfId="75" applyFont="1" applyBorder="1" applyAlignment="1">
      <alignment horizontal="center" vertical="center" wrapText="1"/>
    </xf>
    <xf numFmtId="1" fontId="16" fillId="0" borderId="3" xfId="0" applyNumberFormat="1" applyFont="1" applyBorder="1" applyAlignment="1">
      <alignment horizontal="center" vertical="center" wrapText="1"/>
    </xf>
    <xf numFmtId="1" fontId="16" fillId="0" borderId="25" xfId="0" applyNumberFormat="1" applyFont="1" applyBorder="1" applyAlignment="1">
      <alignment horizontal="center" vertical="center" wrapText="1"/>
    </xf>
    <xf numFmtId="0" fontId="12" fillId="0" borderId="4" xfId="75" applyFont="1" applyBorder="1" applyAlignment="1">
      <alignment horizontal="center" vertical="center"/>
    </xf>
    <xf numFmtId="0" fontId="12" fillId="0" borderId="11" xfId="75" applyFont="1" applyBorder="1" applyAlignment="1">
      <alignment horizontal="center" vertical="center"/>
    </xf>
    <xf numFmtId="0" fontId="12" fillId="0" borderId="0" xfId="0" applyFont="1" applyAlignment="1">
      <alignment horizontal="center" vertical="top" wrapText="1"/>
    </xf>
    <xf numFmtId="0" fontId="11" fillId="0" borderId="25" xfId="111" applyFont="1" applyBorder="1" applyAlignment="1">
      <alignment horizontal="center" vertical="center" wrapText="1"/>
    </xf>
    <xf numFmtId="0" fontId="11" fillId="0" borderId="25" xfId="92" applyFont="1" applyBorder="1" applyAlignment="1">
      <alignment horizontal="center" vertical="center"/>
    </xf>
    <xf numFmtId="2" fontId="67" fillId="0" borderId="1" xfId="91" applyNumberFormat="1" applyFont="1" applyBorder="1" applyAlignment="1">
      <alignment horizontal="center" vertical="center"/>
    </xf>
    <xf numFmtId="2" fontId="11" fillId="0" borderId="25" xfId="113" applyNumberFormat="1" applyFont="1" applyBorder="1" applyAlignment="1">
      <alignment horizontal="center" vertical="center"/>
    </xf>
    <xf numFmtId="0" fontId="11" fillId="0" borderId="0" xfId="75" applyFont="1" applyAlignment="1">
      <alignment horizontal="left" vertical="top" wrapText="1"/>
    </xf>
    <xf numFmtId="14" fontId="12" fillId="0" borderId="0" xfId="98" applyNumberFormat="1" applyFont="1" applyAlignment="1">
      <alignment horizontal="center" vertical="center" wrapText="1"/>
    </xf>
    <xf numFmtId="0" fontId="56" fillId="0" borderId="0" xfId="0" applyFont="1" applyAlignment="1">
      <alignment horizontal="left" wrapText="1"/>
    </xf>
    <xf numFmtId="0" fontId="12" fillId="0" borderId="1" xfId="98" applyFont="1" applyBorder="1" applyAlignment="1" applyProtection="1">
      <alignment horizontal="center" vertical="center" wrapText="1"/>
      <protection locked="0"/>
    </xf>
    <xf numFmtId="0" fontId="12" fillId="0" borderId="1" xfId="98" applyFont="1" applyBorder="1" applyAlignment="1">
      <alignment horizontal="center" vertical="center"/>
    </xf>
    <xf numFmtId="0" fontId="12" fillId="0" borderId="1" xfId="98" applyFont="1" applyBorder="1" applyAlignment="1">
      <alignment horizontal="center" vertical="center" wrapText="1"/>
    </xf>
    <xf numFmtId="0" fontId="12" fillId="0" borderId="5" xfId="75" applyFont="1" applyBorder="1" applyAlignment="1">
      <alignment horizontal="center" vertical="center" wrapText="1"/>
    </xf>
    <xf numFmtId="0" fontId="12" fillId="0" borderId="0" xfId="85" applyFont="1" applyAlignment="1">
      <alignment horizontal="center" vertical="top" wrapText="1"/>
    </xf>
    <xf numFmtId="2" fontId="11" fillId="0" borderId="25" xfId="213" applyNumberFormat="1" applyFont="1" applyBorder="1" applyAlignment="1">
      <alignment horizontal="center" vertical="center"/>
    </xf>
    <xf numFmtId="0" fontId="28" fillId="0" borderId="0" xfId="114" applyFont="1" applyAlignment="1">
      <alignment vertical="top" wrapText="1"/>
    </xf>
    <xf numFmtId="0" fontId="11" fillId="0" borderId="0" xfId="98" applyFont="1" applyAlignment="1">
      <alignment vertical="top" wrapText="1"/>
    </xf>
    <xf numFmtId="0" fontId="28" fillId="0" borderId="0" xfId="75" applyFont="1" applyAlignment="1">
      <alignment horizontal="center" vertical="center" wrapText="1"/>
    </xf>
    <xf numFmtId="2" fontId="11" fillId="0" borderId="0" xfId="113" applyNumberFormat="1" applyFont="1" applyAlignment="1">
      <alignment horizontal="center" vertical="center"/>
    </xf>
    <xf numFmtId="0" fontId="28" fillId="0" borderId="0" xfId="75" applyFont="1" applyAlignment="1">
      <alignment horizontal="left" vertical="center"/>
    </xf>
    <xf numFmtId="0" fontId="36" fillId="0" borderId="0" xfId="113" applyFont="1" applyAlignment="1">
      <alignment horizontal="left" vertical="top" wrapText="1"/>
    </xf>
    <xf numFmtId="165" fontId="36" fillId="0" borderId="0" xfId="113" applyNumberFormat="1" applyFont="1" applyAlignment="1">
      <alignment horizontal="left" vertical="top" wrapText="1"/>
    </xf>
    <xf numFmtId="0" fontId="28" fillId="0" borderId="0" xfId="0" applyFont="1" applyAlignment="1">
      <alignment horizontal="left" vertical="top" wrapText="1"/>
    </xf>
    <xf numFmtId="0" fontId="36" fillId="0" borderId="0" xfId="0" applyFont="1" applyAlignment="1">
      <alignment horizontal="left" vertical="top" wrapText="1"/>
    </xf>
    <xf numFmtId="2" fontId="16" fillId="0" borderId="25" xfId="1" applyNumberFormat="1" applyFont="1" applyFill="1" applyBorder="1" applyAlignment="1">
      <alignment horizontal="center" vertical="center" wrapText="1"/>
    </xf>
    <xf numFmtId="0" fontId="9" fillId="0" borderId="0" xfId="0" applyFont="1" applyAlignment="1">
      <alignment horizontal="left"/>
    </xf>
    <xf numFmtId="0" fontId="12" fillId="0" borderId="0" xfId="0" applyFont="1" applyAlignment="1">
      <alignment horizontal="left" vertical="top" wrapText="1"/>
    </xf>
    <xf numFmtId="0" fontId="11" fillId="0" borderId="0" xfId="0" applyFont="1" applyAlignment="1">
      <alignment horizontal="left" vertical="top" wrapText="1"/>
    </xf>
    <xf numFmtId="0" fontId="11" fillId="0" borderId="0" xfId="0" applyFont="1" applyAlignment="1">
      <alignment vertical="top" wrapText="1"/>
    </xf>
    <xf numFmtId="0" fontId="12" fillId="0" borderId="0" xfId="111" applyFont="1" applyAlignment="1">
      <alignment wrapText="1"/>
    </xf>
    <xf numFmtId="0" fontId="12" fillId="0" borderId="25" xfId="75" applyFont="1" applyBorder="1" applyAlignment="1">
      <alignment horizontal="center" vertical="center" wrapText="1"/>
    </xf>
    <xf numFmtId="1" fontId="11" fillId="0" borderId="0" xfId="98" applyNumberFormat="1" applyFont="1" applyAlignment="1">
      <alignment horizontal="left" vertical="center" wrapText="1"/>
    </xf>
    <xf numFmtId="1" fontId="11" fillId="0" borderId="0" xfId="98" applyNumberFormat="1" applyFont="1" applyAlignment="1">
      <alignment horizontal="left" vertical="top" wrapText="1"/>
    </xf>
    <xf numFmtId="0" fontId="11" fillId="0" borderId="0" xfId="124" applyFont="1" applyAlignment="1">
      <alignment horizontal="left" wrapText="1"/>
    </xf>
    <xf numFmtId="1" fontId="12" fillId="0" borderId="25" xfId="98" applyNumberFormat="1" applyFont="1" applyBorder="1" applyAlignment="1">
      <alignment horizontal="center" vertical="center"/>
    </xf>
    <xf numFmtId="49" fontId="11" fillId="0" borderId="3" xfId="98" applyNumberFormat="1" applyFont="1" applyBorder="1" applyAlignment="1">
      <alignment horizontal="center" vertical="center"/>
    </xf>
    <xf numFmtId="0" fontId="11" fillId="0" borderId="29" xfId="98" applyFont="1" applyBorder="1" applyAlignment="1">
      <alignment horizontal="center" vertical="center" wrapText="1"/>
    </xf>
    <xf numFmtId="0" fontId="11" fillId="0" borderId="3" xfId="98" applyFont="1" applyBorder="1" applyAlignment="1">
      <alignment horizontal="center" vertical="center" wrapText="1"/>
    </xf>
    <xf numFmtId="0" fontId="11" fillId="0" borderId="1" xfId="98" applyFont="1" applyBorder="1" applyAlignment="1">
      <alignment horizontal="center" vertical="center" wrapText="1"/>
    </xf>
    <xf numFmtId="0" fontId="11" fillId="0" borderId="25" xfId="98" applyFont="1" applyBorder="1" applyAlignment="1">
      <alignment horizontal="center" vertical="center" wrapText="1"/>
    </xf>
    <xf numFmtId="0" fontId="11" fillId="0" borderId="1" xfId="98" applyFont="1" applyBorder="1" applyAlignment="1">
      <alignment horizontal="center" vertical="center"/>
    </xf>
    <xf numFmtId="0" fontId="11" fillId="0" borderId="4" xfId="98" applyFont="1" applyBorder="1" applyAlignment="1">
      <alignment vertical="center" wrapText="1"/>
    </xf>
    <xf numFmtId="0" fontId="11" fillId="0" borderId="8" xfId="98" applyFont="1" applyBorder="1" applyAlignment="1">
      <alignment vertical="center" wrapText="1"/>
    </xf>
    <xf numFmtId="0" fontId="12" fillId="0" borderId="1" xfId="111" applyFont="1" applyBorder="1" applyAlignment="1">
      <alignment horizontal="center"/>
    </xf>
    <xf numFmtId="0" fontId="11" fillId="0" borderId="1" xfId="110" applyFont="1" applyBorder="1" applyAlignment="1">
      <alignment horizontal="center" vertical="top" wrapText="1"/>
    </xf>
    <xf numFmtId="0" fontId="11" fillId="0" borderId="1" xfId="110" applyFont="1" applyBorder="1" applyAlignment="1">
      <alignment horizontal="center" vertical="center" wrapText="1"/>
    </xf>
    <xf numFmtId="0" fontId="11" fillId="0" borderId="1" xfId="75" applyFont="1" applyBorder="1" applyAlignment="1">
      <alignment vertical="center"/>
    </xf>
    <xf numFmtId="0" fontId="11" fillId="0" borderId="1" xfId="110" applyFont="1" applyBorder="1" applyAlignment="1">
      <alignment vertical="top" wrapText="1"/>
    </xf>
    <xf numFmtId="0" fontId="94" fillId="0" borderId="1" xfId="111" applyFont="1" applyBorder="1" applyAlignment="1">
      <alignment horizontal="center"/>
    </xf>
    <xf numFmtId="0" fontId="12" fillId="0" borderId="0" xfId="98" applyFont="1" applyAlignment="1">
      <alignment vertical="center"/>
    </xf>
    <xf numFmtId="14" fontId="11" fillId="0" borderId="0" xfId="98" applyNumberFormat="1" applyFont="1" applyAlignment="1">
      <alignment vertical="center" wrapText="1"/>
    </xf>
    <xf numFmtId="1" fontId="11" fillId="0" borderId="0" xfId="98" applyNumberFormat="1" applyFont="1" applyAlignment="1" applyProtection="1">
      <alignment horizontal="center" vertical="center"/>
      <protection locked="0"/>
    </xf>
    <xf numFmtId="14" fontId="12" fillId="0" borderId="0" xfId="98" applyNumberFormat="1" applyFont="1" applyAlignment="1">
      <alignment horizontal="left" wrapText="1"/>
    </xf>
    <xf numFmtId="14" fontId="12" fillId="0" borderId="0" xfId="98" applyNumberFormat="1" applyFont="1" applyAlignment="1">
      <alignment horizontal="center" wrapText="1"/>
    </xf>
    <xf numFmtId="166" fontId="11" fillId="0" borderId="0" xfId="56" applyNumberFormat="1" applyFont="1" applyFill="1" applyAlignment="1">
      <alignment horizontal="left" vertical="center"/>
    </xf>
    <xf numFmtId="164" fontId="11" fillId="0" borderId="0" xfId="56" applyNumberFormat="1" applyFont="1" applyFill="1" applyAlignment="1">
      <alignment horizontal="left" vertical="center"/>
    </xf>
    <xf numFmtId="0" fontId="11" fillId="0" borderId="0" xfId="98" applyFont="1" applyAlignment="1">
      <alignment horizontal="center" vertical="center" wrapText="1"/>
    </xf>
    <xf numFmtId="0" fontId="11" fillId="0" borderId="0" xfId="98" applyFont="1" applyAlignment="1">
      <alignment wrapText="1"/>
    </xf>
    <xf numFmtId="0" fontId="11" fillId="0" borderId="0" xfId="98" applyFont="1" applyAlignment="1">
      <alignment horizontal="center" wrapText="1"/>
    </xf>
    <xf numFmtId="0" fontId="56" fillId="0" borderId="0" xfId="75" applyFont="1" applyAlignment="1">
      <alignment vertical="top" wrapText="1"/>
    </xf>
    <xf numFmtId="14" fontId="12" fillId="0" borderId="0" xfId="98" applyNumberFormat="1" applyFont="1" applyAlignment="1">
      <alignment vertical="center" wrapText="1"/>
    </xf>
    <xf numFmtId="0" fontId="11" fillId="0" borderId="0" xfId="0" applyFont="1" applyAlignment="1">
      <alignment horizontal="left"/>
    </xf>
    <xf numFmtId="0" fontId="11" fillId="0" borderId="0" xfId="75" applyFont="1" applyAlignment="1">
      <alignment vertical="top"/>
    </xf>
    <xf numFmtId="0" fontId="11" fillId="0" borderId="1" xfId="98" applyFont="1" applyBorder="1" applyAlignment="1">
      <alignment horizontal="left" vertical="center"/>
    </xf>
    <xf numFmtId="0" fontId="11" fillId="0" borderId="9" xfId="98" applyFont="1" applyBorder="1" applyAlignment="1">
      <alignment horizontal="center" vertical="center"/>
    </xf>
    <xf numFmtId="0" fontId="11" fillId="0" borderId="7" xfId="98" applyFont="1" applyBorder="1" applyAlignment="1">
      <alignment vertical="center" wrapText="1"/>
    </xf>
    <xf numFmtId="0" fontId="11" fillId="0" borderId="0" xfId="0" applyFont="1" applyAlignment="1">
      <alignment vertical="center"/>
    </xf>
    <xf numFmtId="0" fontId="26" fillId="0" borderId="0" xfId="98" applyFont="1"/>
    <xf numFmtId="0" fontId="12" fillId="0" borderId="1" xfId="98" applyFont="1" applyBorder="1" applyAlignment="1" applyProtection="1">
      <alignment vertical="center" wrapText="1"/>
      <protection locked="0"/>
    </xf>
    <xf numFmtId="0" fontId="56" fillId="0" borderId="0" xfId="0" applyFont="1" applyAlignment="1">
      <alignment horizontal="left" vertical="center"/>
    </xf>
    <xf numFmtId="0" fontId="12" fillId="0" borderId="0" xfId="85" applyFont="1" applyAlignment="1">
      <alignment vertical="center" wrapText="1"/>
    </xf>
    <xf numFmtId="0" fontId="12" fillId="0" borderId="1" xfId="85" applyFont="1" applyBorder="1" applyAlignment="1" applyProtection="1">
      <alignment horizontal="center" vertical="center" wrapText="1"/>
      <protection locked="0"/>
    </xf>
    <xf numFmtId="0" fontId="12" fillId="0" borderId="4" xfId="85" applyFont="1" applyBorder="1" applyAlignment="1">
      <alignment horizontal="center" vertical="center"/>
    </xf>
    <xf numFmtId="0" fontId="12" fillId="0" borderId="0" xfId="85" applyFont="1" applyAlignment="1">
      <alignment vertical="top" wrapText="1"/>
    </xf>
    <xf numFmtId="0" fontId="12" fillId="0" borderId="25" xfId="85" applyFont="1" applyBorder="1" applyAlignment="1">
      <alignment horizontal="center" vertical="center" wrapText="1"/>
    </xf>
    <xf numFmtId="0" fontId="12" fillId="0" borderId="25" xfId="85" applyFont="1" applyBorder="1"/>
    <xf numFmtId="0" fontId="11" fillId="0" borderId="4" xfId="85" applyFont="1" applyBorder="1" applyAlignment="1">
      <alignment vertical="center"/>
    </xf>
    <xf numFmtId="0" fontId="12" fillId="0" borderId="25" xfId="85" applyFont="1" applyBorder="1" applyAlignment="1" applyProtection="1">
      <alignment horizontal="center" vertical="center" wrapText="1"/>
      <protection locked="0"/>
    </xf>
    <xf numFmtId="0" fontId="12" fillId="0" borderId="25" xfId="85" applyFont="1" applyBorder="1" applyAlignment="1">
      <alignment horizontal="center" vertical="center"/>
    </xf>
    <xf numFmtId="0" fontId="10" fillId="0" borderId="0" xfId="0" applyFont="1" applyAlignment="1">
      <alignment vertical="center" wrapText="1"/>
    </xf>
    <xf numFmtId="0" fontId="10" fillId="0" borderId="0" xfId="85" applyFont="1"/>
    <xf numFmtId="0" fontId="25" fillId="0" borderId="0" xfId="103" applyFont="1" applyAlignment="1">
      <alignment vertical="top" wrapText="1"/>
    </xf>
    <xf numFmtId="2" fontId="11" fillId="0" borderId="1" xfId="207" applyNumberFormat="1" applyFont="1" applyFill="1" applyBorder="1" applyAlignment="1">
      <alignment horizontal="center" vertical="center"/>
    </xf>
    <xf numFmtId="0" fontId="25" fillId="0" borderId="0" xfId="103" applyFont="1" applyAlignment="1">
      <alignment vertical="top"/>
    </xf>
    <xf numFmtId="0" fontId="16" fillId="0" borderId="0" xfId="103" applyFont="1" applyAlignment="1">
      <alignment vertical="top"/>
    </xf>
    <xf numFmtId="0" fontId="32" fillId="0" borderId="0" xfId="103" applyFont="1" applyAlignment="1">
      <alignment horizontal="center" wrapText="1"/>
    </xf>
    <xf numFmtId="2" fontId="16" fillId="0" borderId="1" xfId="216" applyNumberFormat="1" applyFont="1" applyBorder="1" applyAlignment="1">
      <alignment horizontal="center" vertical="center"/>
    </xf>
    <xf numFmtId="2" fontId="16" fillId="0" borderId="1" xfId="207" applyNumberFormat="1" applyFont="1" applyFill="1" applyBorder="1" applyAlignment="1">
      <alignment horizontal="center" vertical="center"/>
    </xf>
    <xf numFmtId="2" fontId="14" fillId="0" borderId="25" xfId="207" applyNumberFormat="1" applyFont="1" applyFill="1" applyBorder="1" applyAlignment="1">
      <alignment horizontal="center" vertical="center"/>
    </xf>
    <xf numFmtId="0" fontId="11" fillId="0" borderId="1" xfId="103" applyFont="1" applyBorder="1" applyAlignment="1">
      <alignment horizontal="center" vertical="distributed"/>
    </xf>
    <xf numFmtId="0" fontId="11" fillId="0" borderId="1" xfId="103" applyFont="1" applyBorder="1" applyAlignment="1">
      <alignment horizontal="center" vertical="top" wrapText="1"/>
    </xf>
    <xf numFmtId="0" fontId="11" fillId="0" borderId="25" xfId="195" applyFont="1" applyBorder="1" applyAlignment="1">
      <alignment horizontal="center" vertical="center"/>
    </xf>
    <xf numFmtId="0" fontId="11" fillId="0" borderId="25" xfId="195" applyFont="1" applyBorder="1" applyAlignment="1">
      <alignment horizontal="center" vertical="center" wrapText="1"/>
    </xf>
    <xf numFmtId="0" fontId="16" fillId="0" borderId="0" xfId="103" applyFont="1" applyAlignment="1">
      <alignment wrapText="1"/>
    </xf>
    <xf numFmtId="0" fontId="10" fillId="0" borderId="0" xfId="103" applyFont="1" applyAlignment="1">
      <alignment vertical="center" wrapText="1"/>
    </xf>
    <xf numFmtId="0" fontId="14" fillId="0" borderId="0" xfId="103" applyFont="1" applyAlignment="1">
      <alignment vertical="center" wrapText="1"/>
    </xf>
    <xf numFmtId="0" fontId="11" fillId="0" borderId="0" xfId="103" applyFont="1" applyAlignment="1">
      <alignment vertical="top" wrapText="1"/>
    </xf>
    <xf numFmtId="0" fontId="16" fillId="0" borderId="25" xfId="103" applyFont="1" applyBorder="1" applyAlignment="1">
      <alignment vertical="center" wrapText="1"/>
    </xf>
    <xf numFmtId="168" fontId="11" fillId="0" borderId="10" xfId="69" applyNumberFormat="1" applyFont="1" applyBorder="1" applyAlignment="1">
      <alignment horizontal="center" vertical="center"/>
    </xf>
    <xf numFmtId="0" fontId="38" fillId="0" borderId="1" xfId="91" applyFont="1" applyBorder="1" applyAlignment="1">
      <alignment horizontal="center" vertical="center" wrapText="1"/>
    </xf>
    <xf numFmtId="0" fontId="28" fillId="0" borderId="0" xfId="91" applyFont="1" applyAlignment="1">
      <alignment horizontal="center" vertical="center" wrapText="1"/>
    </xf>
    <xf numFmtId="0" fontId="12" fillId="0" borderId="1" xfId="75" applyFont="1" applyBorder="1" applyAlignment="1">
      <alignment horizontal="center" vertical="center" wrapText="1"/>
    </xf>
    <xf numFmtId="2" fontId="12" fillId="0" borderId="25" xfId="113" applyNumberFormat="1" applyFont="1" applyBorder="1" applyAlignment="1">
      <alignment horizontal="center" vertical="center"/>
    </xf>
    <xf numFmtId="2" fontId="16" fillId="0" borderId="25" xfId="122" applyNumberFormat="1" applyFont="1" applyFill="1" applyBorder="1" applyAlignment="1">
      <alignment horizontal="center" vertical="center"/>
    </xf>
    <xf numFmtId="1" fontId="12" fillId="0" borderId="25" xfId="73" applyNumberFormat="1" applyFont="1" applyBorder="1" applyAlignment="1">
      <alignment horizontal="center" vertical="center"/>
    </xf>
    <xf numFmtId="2" fontId="11" fillId="0" borderId="0" xfId="207" applyNumberFormat="1" applyFont="1" applyFill="1" applyBorder="1" applyAlignment="1">
      <alignment horizontal="center" vertical="center"/>
    </xf>
    <xf numFmtId="0" fontId="96" fillId="0" borderId="0" xfId="0" applyFont="1" applyAlignment="1">
      <alignment horizontal="justify" vertical="center"/>
    </xf>
    <xf numFmtId="0" fontId="19" fillId="0" borderId="0" xfId="102" applyFont="1" applyAlignment="1">
      <alignment wrapText="1"/>
    </xf>
    <xf numFmtId="14" fontId="10" fillId="0" borderId="0" xfId="102" applyNumberFormat="1" applyFont="1"/>
    <xf numFmtId="2" fontId="16" fillId="0" borderId="0" xfId="124" applyNumberFormat="1" applyFont="1" applyAlignment="1">
      <alignment horizontal="center" vertical="center"/>
    </xf>
    <xf numFmtId="2" fontId="16" fillId="0" borderId="0" xfId="207" applyNumberFormat="1" applyFont="1" applyFill="1" applyBorder="1" applyAlignment="1">
      <alignment horizontal="center" vertical="center"/>
    </xf>
    <xf numFmtId="0" fontId="0" fillId="0" borderId="0" xfId="75" applyFont="1" applyAlignment="1">
      <alignment horizontal="left"/>
    </xf>
    <xf numFmtId="0" fontId="10" fillId="0" borderId="0" xfId="75" applyFont="1" applyAlignment="1">
      <alignment wrapText="1"/>
    </xf>
    <xf numFmtId="0" fontId="96" fillId="0" borderId="0" xfId="0" applyFont="1" applyAlignment="1">
      <alignment horizontal="left" vertical="center" indent="4"/>
    </xf>
    <xf numFmtId="14" fontId="10" fillId="0" borderId="0" xfId="75" applyNumberFormat="1" applyFont="1"/>
    <xf numFmtId="1" fontId="11" fillId="0" borderId="1" xfId="75" applyNumberFormat="1" applyFont="1" applyBorder="1" applyAlignment="1">
      <alignment horizontal="center" vertical="top"/>
    </xf>
    <xf numFmtId="0" fontId="11" fillId="0" borderId="3" xfId="75" applyFont="1" applyBorder="1" applyAlignment="1">
      <alignment vertical="center" wrapText="1"/>
    </xf>
    <xf numFmtId="0" fontId="12" fillId="0" borderId="5" xfId="98" applyFont="1" applyBorder="1" applyAlignment="1">
      <alignment horizontal="center" vertical="center"/>
    </xf>
    <xf numFmtId="0" fontId="12" fillId="0" borderId="5" xfId="98" applyFont="1" applyBorder="1" applyAlignment="1">
      <alignment horizontal="center" vertical="center" wrapText="1"/>
    </xf>
    <xf numFmtId="0" fontId="11" fillId="0" borderId="3" xfId="98" applyFont="1" applyBorder="1" applyAlignment="1">
      <alignment horizontal="left" vertical="top"/>
    </xf>
    <xf numFmtId="0" fontId="11" fillId="0" borderId="3" xfId="98" applyFont="1" applyBorder="1" applyAlignment="1">
      <alignment horizontal="center"/>
    </xf>
    <xf numFmtId="2" fontId="11" fillId="0" borderId="3" xfId="98" applyNumberFormat="1" applyFont="1" applyBorder="1" applyAlignment="1">
      <alignment horizontal="center"/>
    </xf>
    <xf numFmtId="49" fontId="11" fillId="0" borderId="25" xfId="85" applyNumberFormat="1" applyFont="1" applyBorder="1" applyAlignment="1">
      <alignment horizontal="center"/>
    </xf>
    <xf numFmtId="0" fontId="11" fillId="0" borderId="25" xfId="85" applyFont="1" applyBorder="1"/>
    <xf numFmtId="2" fontId="11" fillId="0" borderId="25" xfId="240" applyNumberFormat="1" applyFont="1" applyBorder="1" applyAlignment="1">
      <alignment horizontal="center" vertical="center" wrapText="1"/>
    </xf>
    <xf numFmtId="0" fontId="11" fillId="0" borderId="25" xfId="85" applyFont="1" applyBorder="1" applyAlignment="1">
      <alignment horizontal="center" vertical="center" wrapText="1"/>
    </xf>
    <xf numFmtId="0" fontId="11" fillId="0" borderId="25" xfId="85" applyFont="1" applyBorder="1" applyAlignment="1">
      <alignment vertical="center" wrapText="1"/>
    </xf>
    <xf numFmtId="0" fontId="11" fillId="0" borderId="25" xfId="85" applyFont="1" applyBorder="1" applyAlignment="1">
      <alignment horizontal="center"/>
    </xf>
    <xf numFmtId="0" fontId="98" fillId="0" borderId="0" xfId="0" applyFont="1"/>
    <xf numFmtId="0" fontId="11" fillId="0" borderId="0" xfId="109" applyFont="1" applyAlignment="1">
      <alignment vertical="top" wrapText="1"/>
    </xf>
    <xf numFmtId="49" fontId="11" fillId="0" borderId="0" xfId="98" applyNumberFormat="1" applyFont="1" applyAlignment="1">
      <alignment horizontal="center" vertical="center"/>
    </xf>
    <xf numFmtId="49" fontId="11" fillId="0" borderId="0" xfId="98" applyNumberFormat="1" applyFont="1" applyAlignment="1">
      <alignment horizontal="left" vertical="center"/>
    </xf>
    <xf numFmtId="0" fontId="11" fillId="0" borderId="0" xfId="98" applyFont="1" applyAlignment="1">
      <alignment vertical="center"/>
    </xf>
    <xf numFmtId="0" fontId="12" fillId="0" borderId="0" xfId="98" applyFont="1" applyAlignment="1">
      <alignment horizontal="left" vertical="center" wrapText="1"/>
    </xf>
    <xf numFmtId="0" fontId="12" fillId="0" borderId="29" xfId="75" applyFont="1" applyBorder="1" applyAlignment="1">
      <alignment horizontal="center" vertical="center" wrapText="1"/>
    </xf>
    <xf numFmtId="0" fontId="99" fillId="0" borderId="0" xfId="71" applyFont="1" applyAlignment="1">
      <alignment horizontal="left"/>
    </xf>
    <xf numFmtId="0" fontId="56" fillId="0" borderId="0" xfId="71" applyFont="1" applyAlignment="1">
      <alignment horizontal="left" vertical="center"/>
    </xf>
    <xf numFmtId="0" fontId="99" fillId="0" borderId="0" xfId="75" applyFont="1" applyAlignment="1">
      <alignment horizontal="left"/>
    </xf>
    <xf numFmtId="0" fontId="61" fillId="0" borderId="0" xfId="98" applyFont="1" applyAlignment="1">
      <alignment wrapText="1"/>
    </xf>
    <xf numFmtId="0" fontId="12" fillId="0" borderId="25" xfId="215" applyFont="1" applyBorder="1" applyAlignment="1">
      <alignment horizontal="center"/>
    </xf>
    <xf numFmtId="0" fontId="11" fillId="0" borderId="5" xfId="124" applyFont="1" applyBorder="1" applyAlignment="1">
      <alignment horizontal="center" vertical="center"/>
    </xf>
    <xf numFmtId="0" fontId="11" fillId="0" borderId="28" xfId="124" applyFont="1" applyBorder="1" applyAlignment="1">
      <alignment vertical="top" wrapText="1"/>
    </xf>
    <xf numFmtId="49" fontId="11" fillId="0" borderId="26" xfId="212" applyNumberFormat="1" applyFont="1" applyBorder="1" applyAlignment="1">
      <alignment horizontal="left" vertical="center" wrapText="1"/>
    </xf>
    <xf numFmtId="49" fontId="11" fillId="0" borderId="5" xfId="124" applyNumberFormat="1" applyFont="1" applyBorder="1" applyAlignment="1">
      <alignment horizontal="center" vertical="center" wrapText="1"/>
    </xf>
    <xf numFmtId="0" fontId="11" fillId="0" borderId="26" xfId="124" applyFont="1" applyBorder="1" applyAlignment="1">
      <alignment horizontal="center" vertical="top" wrapText="1"/>
    </xf>
    <xf numFmtId="0" fontId="11" fillId="0" borderId="25" xfId="124" applyFont="1" applyBorder="1" applyAlignment="1">
      <alignment horizontal="center" wrapText="1"/>
    </xf>
    <xf numFmtId="49" fontId="11" fillId="0" borderId="25" xfId="124" applyNumberFormat="1" applyFont="1" applyBorder="1" applyAlignment="1">
      <alignment horizontal="center" vertical="center"/>
    </xf>
    <xf numFmtId="1" fontId="11" fillId="0" borderId="25" xfId="124" applyNumberFormat="1" applyFont="1" applyBorder="1" applyAlignment="1" applyProtection="1">
      <alignment horizontal="center"/>
      <protection locked="0"/>
    </xf>
    <xf numFmtId="1" fontId="12" fillId="0" borderId="25" xfId="102" applyNumberFormat="1" applyFont="1" applyBorder="1" applyAlignment="1">
      <alignment horizontal="center"/>
    </xf>
    <xf numFmtId="1" fontId="11" fillId="0" borderId="26" xfId="124" applyNumberFormat="1" applyFont="1" applyBorder="1" applyAlignment="1" applyProtection="1">
      <alignment horizontal="center"/>
      <protection locked="0"/>
    </xf>
    <xf numFmtId="1" fontId="11" fillId="0" borderId="25" xfId="124" applyNumberFormat="1" applyFont="1" applyBorder="1" applyAlignment="1" applyProtection="1">
      <alignment horizontal="center" vertical="center"/>
      <protection locked="0"/>
    </xf>
    <xf numFmtId="1" fontId="11" fillId="0" borderId="25" xfId="124" applyNumberFormat="1" applyFont="1" applyBorder="1" applyAlignment="1" applyProtection="1">
      <alignment horizontal="left"/>
      <protection locked="0"/>
    </xf>
    <xf numFmtId="1" fontId="11" fillId="0" borderId="26" xfId="124" applyNumberFormat="1" applyFont="1" applyBorder="1" applyAlignment="1">
      <alignment horizontal="center"/>
    </xf>
    <xf numFmtId="0" fontId="10" fillId="0" borderId="0" xfId="124" applyFont="1" applyAlignment="1">
      <alignment wrapText="1"/>
    </xf>
    <xf numFmtId="1" fontId="12" fillId="0" borderId="0" xfId="124" applyNumberFormat="1" applyFont="1" applyAlignment="1">
      <alignment vertical="top" wrapText="1"/>
    </xf>
    <xf numFmtId="0" fontId="12" fillId="0" borderId="25" xfId="124" applyFont="1" applyBorder="1" applyAlignment="1">
      <alignment horizontal="left" vertical="center" wrapText="1"/>
    </xf>
    <xf numFmtId="49" fontId="11" fillId="0" borderId="25" xfId="212" applyNumberFormat="1" applyFont="1" applyBorder="1" applyAlignment="1">
      <alignment horizontal="center" vertical="center" wrapText="1"/>
    </xf>
    <xf numFmtId="0" fontId="11" fillId="0" borderId="0" xfId="124" applyFont="1" applyAlignment="1">
      <alignment vertical="top"/>
    </xf>
    <xf numFmtId="0" fontId="11" fillId="0" borderId="0" xfId="124" applyFont="1" applyAlignment="1">
      <alignment vertical="center"/>
    </xf>
    <xf numFmtId="2" fontId="11" fillId="0" borderId="0" xfId="213" applyNumberFormat="1" applyFont="1" applyAlignment="1">
      <alignment horizontal="left"/>
    </xf>
    <xf numFmtId="0" fontId="56" fillId="0" borderId="0" xfId="124" applyAlignment="1">
      <alignment horizontal="left"/>
    </xf>
    <xf numFmtId="0" fontId="11" fillId="0" borderId="0" xfId="124" applyFont="1" applyAlignment="1">
      <alignment horizontal="left"/>
    </xf>
    <xf numFmtId="2" fontId="0" fillId="0" borderId="0" xfId="124" applyNumberFormat="1" applyFont="1" applyAlignment="1">
      <alignment horizontal="left"/>
    </xf>
    <xf numFmtId="0" fontId="11" fillId="0" borderId="0" xfId="124" applyFont="1" applyAlignment="1">
      <alignment horizontal="left" vertical="top"/>
    </xf>
    <xf numFmtId="0" fontId="56" fillId="0" borderId="0" xfId="124" applyAlignment="1">
      <alignment horizontal="left" vertical="top"/>
    </xf>
    <xf numFmtId="0" fontId="11" fillId="0" borderId="0" xfId="124" applyFont="1" applyAlignment="1">
      <alignment horizontal="left" vertical="top" wrapText="1"/>
    </xf>
    <xf numFmtId="0" fontId="11" fillId="0" borderId="3" xfId="75" applyFont="1" applyBorder="1" applyAlignment="1">
      <alignment horizontal="left" vertical="center" wrapText="1"/>
    </xf>
    <xf numFmtId="0" fontId="16" fillId="0" borderId="0" xfId="103" applyFont="1" applyAlignment="1">
      <alignment vertical="top" wrapText="1"/>
    </xf>
    <xf numFmtId="0" fontId="28" fillId="0" borderId="25" xfId="75" applyFont="1" applyBorder="1" applyAlignment="1">
      <alignment horizontal="center" vertical="center" wrapText="1"/>
    </xf>
    <xf numFmtId="0" fontId="12" fillId="0" borderId="25" xfId="0" applyFont="1" applyBorder="1" applyAlignment="1">
      <alignment horizontal="center" vertical="center" wrapText="1"/>
    </xf>
    <xf numFmtId="0" fontId="16" fillId="0" borderId="1" xfId="103" applyFont="1" applyBorder="1" applyAlignment="1">
      <alignment vertical="center" wrapText="1"/>
    </xf>
    <xf numFmtId="0" fontId="16" fillId="0" borderId="1" xfId="103" applyFont="1" applyBorder="1" applyAlignment="1">
      <alignment horizontal="center" vertical="center" wrapText="1"/>
    </xf>
    <xf numFmtId="0" fontId="12" fillId="0" borderId="1" xfId="75" applyFont="1" applyBorder="1" applyAlignment="1" applyProtection="1">
      <alignment horizontal="center" vertical="center" wrapText="1"/>
      <protection locked="0"/>
    </xf>
    <xf numFmtId="0" fontId="10" fillId="0" borderId="0" xfId="0" applyFont="1" applyAlignment="1">
      <alignment horizontal="center" vertical="center" wrapText="1"/>
    </xf>
    <xf numFmtId="164" fontId="11" fillId="0" borderId="25" xfId="122" applyFont="1" applyFill="1" applyBorder="1" applyAlignment="1">
      <alignment horizontal="center" vertical="center"/>
    </xf>
    <xf numFmtId="2" fontId="11" fillId="0" borderId="0" xfId="75" applyNumberFormat="1" applyFont="1" applyAlignment="1">
      <alignment vertical="center"/>
    </xf>
    <xf numFmtId="2" fontId="0" fillId="0" borderId="0" xfId="75" applyNumberFormat="1" applyFont="1"/>
    <xf numFmtId="2" fontId="99" fillId="0" borderId="0" xfId="71" applyNumberFormat="1" applyFont="1" applyAlignment="1">
      <alignment horizontal="left"/>
    </xf>
    <xf numFmtId="2" fontId="11" fillId="0" borderId="0" xfId="98" applyNumberFormat="1" applyFont="1"/>
    <xf numFmtId="2" fontId="56" fillId="0" borderId="0" xfId="98" applyNumberFormat="1" applyFont="1"/>
    <xf numFmtId="2" fontId="56" fillId="0" borderId="0" xfId="75" applyNumberFormat="1" applyFont="1"/>
    <xf numFmtId="2" fontId="28" fillId="0" borderId="25" xfId="75" applyNumberFormat="1" applyFont="1" applyBorder="1" applyAlignment="1">
      <alignment horizontal="center" wrapText="1"/>
    </xf>
    <xf numFmtId="0" fontId="16" fillId="0" borderId="0" xfId="0" applyFont="1" applyAlignment="1">
      <alignment vertical="center"/>
    </xf>
    <xf numFmtId="0" fontId="16" fillId="0" borderId="0" xfId="0" applyFont="1" applyAlignment="1">
      <alignment horizontal="left" vertical="center"/>
    </xf>
    <xf numFmtId="0" fontId="16" fillId="0" borderId="0" xfId="124" applyFont="1" applyAlignment="1">
      <alignment horizontal="left" vertical="center"/>
    </xf>
    <xf numFmtId="0" fontId="10" fillId="0" borderId="0" xfId="0" applyFont="1" applyAlignment="1">
      <alignment horizontal="center" vertical="center"/>
    </xf>
    <xf numFmtId="0" fontId="11" fillId="0" borderId="4" xfId="111" applyFont="1" applyBorder="1" applyAlignment="1">
      <alignment horizontal="center"/>
    </xf>
    <xf numFmtId="0" fontId="0" fillId="0" borderId="0" xfId="75" applyFont="1" applyAlignment="1">
      <alignment vertical="top" wrapText="1"/>
    </xf>
    <xf numFmtId="2" fontId="56" fillId="0" borderId="0" xfId="122" applyNumberFormat="1" applyFont="1" applyFill="1" applyBorder="1" applyAlignment="1">
      <alignment vertical="center"/>
    </xf>
    <xf numFmtId="0" fontId="14" fillId="0" borderId="5" xfId="98" applyFont="1" applyBorder="1" applyAlignment="1">
      <alignment horizontal="center" wrapText="1"/>
    </xf>
    <xf numFmtId="0" fontId="12" fillId="0" borderId="5" xfId="98" applyFont="1" applyBorder="1" applyAlignment="1">
      <alignment horizontal="center" vertical="top" wrapText="1"/>
    </xf>
    <xf numFmtId="49" fontId="11" fillId="0" borderId="0" xfId="75" applyNumberFormat="1" applyFont="1" applyAlignment="1">
      <alignment horizontal="center" wrapText="1"/>
    </xf>
    <xf numFmtId="49" fontId="11" fillId="0" borderId="0" xfId="75" applyNumberFormat="1" applyFont="1" applyAlignment="1">
      <alignment wrapText="1"/>
    </xf>
    <xf numFmtId="0" fontId="16" fillId="0" borderId="1" xfId="103" applyFont="1" applyBorder="1" applyAlignment="1">
      <alignment horizontal="center" vertical="center"/>
    </xf>
    <xf numFmtId="0" fontId="16" fillId="0" borderId="1" xfId="103" applyFont="1" applyBorder="1" applyAlignment="1">
      <alignment vertical="center"/>
    </xf>
    <xf numFmtId="0" fontId="16" fillId="0" borderId="1" xfId="103" applyFont="1" applyBorder="1" applyAlignment="1">
      <alignment horizontal="center" vertical="distributed"/>
    </xf>
    <xf numFmtId="0" fontId="16" fillId="0" borderId="1" xfId="103" applyFont="1" applyBorder="1" applyAlignment="1">
      <alignment horizontal="center" vertical="top" wrapText="1"/>
    </xf>
    <xf numFmtId="3" fontId="11" fillId="0" borderId="1" xfId="0" applyNumberFormat="1" applyFont="1" applyBorder="1" applyAlignment="1">
      <alignment horizontal="center" vertical="center" wrapText="1"/>
    </xf>
    <xf numFmtId="2" fontId="11" fillId="0" borderId="1" xfId="103" applyNumberFormat="1" applyFont="1" applyBorder="1" applyAlignment="1">
      <alignment horizontal="center"/>
    </xf>
    <xf numFmtId="0" fontId="11" fillId="0" borderId="0" xfId="103" applyFont="1" applyAlignment="1">
      <alignment horizontal="center"/>
    </xf>
    <xf numFmtId="3" fontId="11" fillId="0" borderId="1" xfId="0" applyNumberFormat="1" applyFont="1" applyBorder="1" applyAlignment="1">
      <alignment horizontal="left" vertical="center" wrapText="1"/>
    </xf>
    <xf numFmtId="0" fontId="11" fillId="0" borderId="25" xfId="0" applyFont="1" applyBorder="1" applyAlignment="1">
      <alignment horizontal="center" vertical="center" wrapText="1"/>
    </xf>
    <xf numFmtId="0" fontId="12" fillId="0" borderId="1" xfId="75" applyFont="1" applyBorder="1" applyAlignment="1">
      <alignment vertical="center" wrapText="1"/>
    </xf>
    <xf numFmtId="2" fontId="12" fillId="0" borderId="25" xfId="92" applyNumberFormat="1" applyFont="1" applyBorder="1" applyAlignment="1">
      <alignment horizontal="center" vertical="center" wrapText="1"/>
    </xf>
    <xf numFmtId="0" fontId="12" fillId="0" borderId="5" xfId="92" applyFont="1" applyBorder="1" applyAlignment="1" applyProtection="1">
      <alignment vertical="center" wrapText="1"/>
      <protection locked="0"/>
    </xf>
    <xf numFmtId="0" fontId="12" fillId="0" borderId="5" xfId="92" applyFont="1" applyBorder="1" applyAlignment="1">
      <alignment horizontal="center" vertical="center" wrapText="1"/>
    </xf>
    <xf numFmtId="0" fontId="12" fillId="0" borderId="1" xfId="75" applyFont="1" applyBorder="1" applyAlignment="1">
      <alignment horizontal="center" vertical="center"/>
    </xf>
    <xf numFmtId="0" fontId="93" fillId="0" borderId="25" xfId="75" applyFont="1" applyBorder="1" applyAlignment="1">
      <alignment horizontal="center" vertical="center" wrapText="1"/>
    </xf>
    <xf numFmtId="0" fontId="100" fillId="0" borderId="25" xfId="0" applyFont="1" applyBorder="1" applyAlignment="1">
      <alignment horizontal="center" vertical="center" wrapText="1"/>
    </xf>
    <xf numFmtId="0" fontId="12" fillId="0" borderId="4" xfId="240" applyFont="1" applyBorder="1" applyAlignment="1">
      <alignment horizontal="center" wrapText="1"/>
    </xf>
    <xf numFmtId="0" fontId="12" fillId="0" borderId="25" xfId="240" applyFont="1" applyBorder="1" applyAlignment="1">
      <alignment horizontal="center" wrapText="1"/>
    </xf>
    <xf numFmtId="0" fontId="11" fillId="0" borderId="26" xfId="98" applyFont="1" applyBorder="1"/>
    <xf numFmtId="0" fontId="11" fillId="0" borderId="28" xfId="98" applyFont="1" applyBorder="1"/>
    <xf numFmtId="0" fontId="11" fillId="0" borderId="27" xfId="98" applyFont="1" applyBorder="1" applyAlignment="1">
      <alignment horizontal="center"/>
    </xf>
    <xf numFmtId="49" fontId="16" fillId="0" borderId="1" xfId="98" applyNumberFormat="1" applyFont="1" applyBorder="1" applyAlignment="1">
      <alignment horizontal="center" vertical="center"/>
    </xf>
    <xf numFmtId="0" fontId="16" fillId="0" borderId="1" xfId="98" applyFont="1" applyBorder="1" applyAlignment="1">
      <alignment horizontal="center" vertical="center"/>
    </xf>
    <xf numFmtId="0" fontId="28" fillId="0" borderId="25" xfId="91" applyFont="1" applyBorder="1" applyAlignment="1">
      <alignment horizontal="center" vertical="center" wrapText="1"/>
    </xf>
    <xf numFmtId="14" fontId="26" fillId="0" borderId="0" xfId="98" applyNumberFormat="1" applyFont="1"/>
    <xf numFmtId="0" fontId="9" fillId="0" borderId="0" xfId="75" applyFont="1" applyAlignment="1">
      <alignment vertical="center" wrapText="1"/>
    </xf>
    <xf numFmtId="0" fontId="93" fillId="0" borderId="0" xfId="111" applyFont="1" applyAlignment="1">
      <alignment wrapText="1"/>
    </xf>
    <xf numFmtId="0" fontId="101" fillId="0" borderId="0" xfId="111" applyFont="1"/>
    <xf numFmtId="0" fontId="93" fillId="0" borderId="0" xfId="111" applyFont="1"/>
    <xf numFmtId="0" fontId="101" fillId="0" borderId="0" xfId="111" quotePrefix="1" applyFont="1" applyAlignment="1">
      <alignment wrapText="1"/>
    </xf>
    <xf numFmtId="167" fontId="101" fillId="0" borderId="0" xfId="118" applyNumberFormat="1" applyFont="1" applyFill="1" applyAlignment="1">
      <alignment horizontal="center" vertical="center"/>
    </xf>
    <xf numFmtId="0" fontId="102" fillId="0" borderId="0" xfId="0" applyFont="1" applyAlignment="1">
      <alignment vertical="center" wrapText="1"/>
    </xf>
    <xf numFmtId="0" fontId="11" fillId="0" borderId="0" xfId="0" applyFont="1" applyAlignment="1">
      <alignment horizontal="center"/>
    </xf>
    <xf numFmtId="0" fontId="11" fillId="0" borderId="25" xfId="0" applyFont="1" applyBorder="1"/>
    <xf numFmtId="0" fontId="102" fillId="0" borderId="25" xfId="0" applyFont="1" applyBorder="1" applyAlignment="1">
      <alignment vertical="center" wrapText="1"/>
    </xf>
    <xf numFmtId="0" fontId="103" fillId="50" borderId="25" xfId="0" applyFont="1" applyFill="1" applyBorder="1" applyAlignment="1">
      <alignment vertical="center" wrapText="1"/>
    </xf>
    <xf numFmtId="2" fontId="97" fillId="0" borderId="25" xfId="0" applyNumberFormat="1" applyFont="1" applyBorder="1" applyAlignment="1">
      <alignment horizontal="center" vertical="center" wrapText="1"/>
    </xf>
    <xf numFmtId="0" fontId="12" fillId="0" borderId="25" xfId="111" applyFont="1" applyBorder="1" applyAlignment="1">
      <alignment horizontal="center" vertical="center" wrapText="1"/>
    </xf>
    <xf numFmtId="0" fontId="16" fillId="48" borderId="25" xfId="0" applyFont="1" applyFill="1" applyBorder="1" applyAlignment="1">
      <alignment vertical="center"/>
    </xf>
    <xf numFmtId="0" fontId="16" fillId="51" borderId="25" xfId="0" applyFont="1" applyFill="1" applyBorder="1" applyAlignment="1">
      <alignment horizontal="left" vertical="center"/>
    </xf>
    <xf numFmtId="0" fontId="16" fillId="51" borderId="25" xfId="0" applyFont="1" applyFill="1" applyBorder="1" applyAlignment="1">
      <alignment vertical="center"/>
    </xf>
    <xf numFmtId="0" fontId="28" fillId="51" borderId="25" xfId="75" applyFont="1" applyFill="1" applyBorder="1" applyAlignment="1">
      <alignment wrapText="1"/>
    </xf>
    <xf numFmtId="0" fontId="38" fillId="0" borderId="0" xfId="113" applyFont="1" applyAlignment="1">
      <alignment horizontal="center" vertical="center"/>
    </xf>
    <xf numFmtId="0" fontId="70" fillId="0" borderId="0" xfId="0" applyFont="1" applyAlignment="1">
      <alignment horizontal="center" vertical="center" wrapText="1"/>
    </xf>
    <xf numFmtId="0" fontId="38" fillId="0" borderId="0" xfId="113" applyFont="1" applyAlignment="1">
      <alignment horizontal="center" vertical="center" wrapText="1"/>
    </xf>
    <xf numFmtId="2" fontId="28" fillId="0" borderId="0" xfId="1" applyNumberFormat="1" applyFont="1" applyFill="1" applyBorder="1" applyAlignment="1">
      <alignment horizontal="center" vertical="center" wrapText="1"/>
    </xf>
    <xf numFmtId="2" fontId="28" fillId="0" borderId="0" xfId="0" applyNumberFormat="1" applyFont="1" applyAlignment="1">
      <alignment horizontal="center" vertical="center" wrapText="1"/>
    </xf>
    <xf numFmtId="0" fontId="38" fillId="0" borderId="0" xfId="113" applyFont="1" applyAlignment="1">
      <alignment wrapText="1"/>
    </xf>
    <xf numFmtId="1" fontId="9" fillId="0" borderId="0" xfId="75" applyNumberFormat="1" applyFont="1"/>
    <xf numFmtId="0" fontId="100" fillId="0" borderId="0" xfId="0" applyFont="1" applyAlignment="1">
      <alignment horizontal="center" vertical="center" wrapText="1"/>
    </xf>
    <xf numFmtId="0" fontId="12" fillId="0" borderId="0" xfId="75" applyFont="1" applyAlignment="1">
      <alignment horizontal="center" vertical="center" wrapText="1"/>
    </xf>
    <xf numFmtId="2" fontId="18" fillId="0" borderId="0" xfId="1" applyNumberFormat="1" applyFont="1" applyFill="1" applyBorder="1" applyAlignment="1">
      <alignment horizontal="center" vertical="center" wrapText="1"/>
    </xf>
    <xf numFmtId="0" fontId="38" fillId="0" borderId="0" xfId="75" applyFont="1" applyAlignment="1">
      <alignment horizontal="center" vertical="center" wrapText="1"/>
    </xf>
    <xf numFmtId="2" fontId="28" fillId="0" borderId="0" xfId="75" applyNumberFormat="1" applyFont="1" applyAlignment="1">
      <alignment horizontal="center" wrapText="1"/>
    </xf>
    <xf numFmtId="1" fontId="14" fillId="0" borderId="0" xfId="0" applyNumberFormat="1" applyFont="1" applyAlignment="1">
      <alignment horizontal="center" vertical="center" wrapText="1"/>
    </xf>
    <xf numFmtId="2" fontId="16" fillId="0" borderId="0" xfId="1" applyNumberFormat="1" applyFont="1" applyFill="1" applyBorder="1" applyAlignment="1">
      <alignment horizontal="center" vertical="center" wrapText="1"/>
    </xf>
    <xf numFmtId="2" fontId="16" fillId="0" borderId="0" xfId="0" applyNumberFormat="1" applyFont="1" applyAlignment="1">
      <alignment horizontal="center" vertical="center" wrapText="1"/>
    </xf>
    <xf numFmtId="2" fontId="16" fillId="0" borderId="0" xfId="0" applyNumberFormat="1" applyFont="1" applyAlignment="1">
      <alignment horizontal="center" vertical="center"/>
    </xf>
    <xf numFmtId="2" fontId="16" fillId="0" borderId="0" xfId="113" applyNumberFormat="1" applyFont="1" applyAlignment="1">
      <alignment horizontal="center" vertical="center"/>
    </xf>
    <xf numFmtId="2" fontId="16" fillId="0" borderId="0" xfId="1" applyNumberFormat="1" applyFont="1" applyFill="1" applyBorder="1" applyAlignment="1">
      <alignment horizontal="center" vertical="center"/>
    </xf>
    <xf numFmtId="2" fontId="28" fillId="0" borderId="0" xfId="75" applyNumberFormat="1" applyFont="1" applyAlignment="1">
      <alignment wrapText="1"/>
    </xf>
    <xf numFmtId="168" fontId="28" fillId="0" borderId="0" xfId="75" applyNumberFormat="1" applyFont="1" applyAlignment="1">
      <alignment wrapText="1"/>
    </xf>
    <xf numFmtId="0" fontId="9" fillId="51" borderId="0" xfId="69" applyFont="1" applyFill="1" applyAlignment="1">
      <alignment vertical="center"/>
    </xf>
    <xf numFmtId="0" fontId="12" fillId="0" borderId="1" xfId="0" applyFont="1" applyBorder="1" applyAlignment="1">
      <alignment horizontal="center" vertical="center" wrapText="1"/>
    </xf>
    <xf numFmtId="0" fontId="11" fillId="48" borderId="25" xfId="0" applyFont="1" applyFill="1" applyBorder="1" applyAlignment="1">
      <alignment vertical="center"/>
    </xf>
    <xf numFmtId="164" fontId="11" fillId="0" borderId="25" xfId="122" applyFont="1" applyFill="1" applyBorder="1" applyAlignment="1">
      <alignment horizontal="center" vertical="center" wrapText="1"/>
    </xf>
    <xf numFmtId="0" fontId="12" fillId="0" borderId="0" xfId="111" applyFont="1" applyAlignment="1">
      <alignment horizontal="center"/>
    </xf>
    <xf numFmtId="0" fontId="12" fillId="0" borderId="0" xfId="111" applyFont="1" applyAlignment="1">
      <alignment horizontal="center" vertical="center" wrapText="1"/>
    </xf>
    <xf numFmtId="164" fontId="11" fillId="0" borderId="0" xfId="122" applyFont="1" applyFill="1" applyBorder="1" applyAlignment="1">
      <alignment horizontal="center" vertical="center" wrapText="1"/>
    </xf>
    <xf numFmtId="2" fontId="11" fillId="0" borderId="0" xfId="122" applyNumberFormat="1" applyFont="1" applyFill="1" applyBorder="1" applyAlignment="1">
      <alignment horizontal="center" vertical="center" wrapText="1"/>
    </xf>
    <xf numFmtId="2" fontId="11" fillId="0" borderId="0" xfId="111" applyNumberFormat="1" applyFont="1" applyAlignment="1">
      <alignment horizontal="center"/>
    </xf>
    <xf numFmtId="0" fontId="12" fillId="0" borderId="26" xfId="111" applyFont="1" applyBorder="1" applyAlignment="1">
      <alignment horizontal="center"/>
    </xf>
    <xf numFmtId="0" fontId="12" fillId="0" borderId="28" xfId="111" applyFont="1" applyBorder="1" applyAlignment="1">
      <alignment horizontal="center"/>
    </xf>
    <xf numFmtId="0" fontId="11" fillId="51" borderId="25" xfId="0" applyFont="1" applyFill="1" applyBorder="1" applyAlignment="1">
      <alignment horizontal="left" vertical="center"/>
    </xf>
    <xf numFmtId="0" fontId="22" fillId="0" borderId="0" xfId="111" applyFont="1"/>
    <xf numFmtId="0" fontId="11" fillId="48" borderId="25" xfId="0" applyFont="1" applyFill="1" applyBorder="1" applyAlignment="1">
      <alignment horizontal="left" vertical="center"/>
    </xf>
    <xf numFmtId="0" fontId="9" fillId="51" borderId="25" xfId="75" applyFont="1" applyFill="1" applyBorder="1"/>
    <xf numFmtId="0" fontId="11" fillId="49" borderId="25" xfId="0" applyFont="1" applyFill="1" applyBorder="1" applyAlignment="1">
      <alignment horizontal="left" vertical="center"/>
    </xf>
    <xf numFmtId="0" fontId="11" fillId="51" borderId="25" xfId="0" applyFont="1" applyFill="1" applyBorder="1" applyAlignment="1">
      <alignment vertical="center"/>
    </xf>
    <xf numFmtId="2" fontId="16" fillId="0" borderId="0" xfId="103" applyNumberFormat="1" applyFont="1" applyAlignment="1">
      <alignment vertical="center" wrapText="1"/>
    </xf>
    <xf numFmtId="0" fontId="16" fillId="51" borderId="0" xfId="103" applyFont="1" applyFill="1" applyAlignment="1">
      <alignment horizontal="center" vertical="center" wrapText="1"/>
    </xf>
    <xf numFmtId="0" fontId="33" fillId="48" borderId="25" xfId="0" applyFont="1" applyFill="1" applyBorder="1" applyAlignment="1">
      <alignment vertical="center"/>
    </xf>
    <xf numFmtId="0" fontId="11" fillId="51" borderId="25" xfId="0" applyFont="1" applyFill="1" applyBorder="1" applyAlignment="1">
      <alignment horizontal="center" vertical="center"/>
    </xf>
    <xf numFmtId="0" fontId="104" fillId="48" borderId="25" xfId="0" applyFont="1" applyFill="1" applyBorder="1" applyAlignment="1">
      <alignment vertical="center"/>
    </xf>
    <xf numFmtId="0" fontId="104" fillId="51" borderId="25" xfId="0" applyFont="1" applyFill="1" applyBorder="1" applyAlignment="1">
      <alignment vertical="center"/>
    </xf>
    <xf numFmtId="0" fontId="11" fillId="48" borderId="25" xfId="0" applyFont="1" applyFill="1" applyBorder="1" applyAlignment="1">
      <alignment horizontal="center" vertical="center"/>
    </xf>
    <xf numFmtId="0" fontId="97" fillId="0" borderId="25" xfId="0" applyFont="1" applyBorder="1" applyAlignment="1">
      <alignment horizontal="center" vertical="center" wrapText="1"/>
    </xf>
    <xf numFmtId="0" fontId="105" fillId="0" borderId="25" xfId="239" applyFont="1" applyBorder="1"/>
    <xf numFmtId="0" fontId="105" fillId="0" borderId="25" xfId="239" applyFont="1" applyBorder="1" applyAlignment="1">
      <alignment wrapText="1"/>
    </xf>
    <xf numFmtId="2" fontId="13" fillId="0" borderId="25" xfId="0" applyNumberFormat="1" applyFont="1" applyBorder="1" applyAlignment="1">
      <alignment horizontal="center" vertical="center" wrapText="1"/>
    </xf>
    <xf numFmtId="2" fontId="11" fillId="0" borderId="25" xfId="0" applyNumberFormat="1" applyFont="1" applyBorder="1" applyAlignment="1">
      <alignment horizontal="center" vertical="center"/>
    </xf>
    <xf numFmtId="2" fontId="11" fillId="0" borderId="1" xfId="98" applyNumberFormat="1" applyFont="1" applyBorder="1" applyAlignment="1">
      <alignment horizontal="center" vertical="center"/>
    </xf>
    <xf numFmtId="1" fontId="11" fillId="0" borderId="0" xfId="98" applyNumberFormat="1" applyFont="1" applyAlignment="1">
      <alignment vertical="center" wrapText="1"/>
    </xf>
    <xf numFmtId="0" fontId="10" fillId="0" borderId="0" xfId="75" applyFont="1"/>
    <xf numFmtId="0" fontId="12" fillId="0" borderId="0" xfId="75" applyFont="1" applyAlignment="1">
      <alignment vertical="center"/>
    </xf>
    <xf numFmtId="0" fontId="11" fillId="0" borderId="25" xfId="0" applyFont="1" applyBorder="1" applyAlignment="1">
      <alignment vertical="center" wrapText="1"/>
    </xf>
    <xf numFmtId="0" fontId="11" fillId="0" borderId="25" xfId="215" applyFont="1" applyBorder="1" applyAlignment="1">
      <alignment horizontal="center" vertical="center"/>
    </xf>
    <xf numFmtId="0" fontId="11" fillId="0" borderId="25" xfId="215" applyFont="1" applyBorder="1" applyAlignment="1">
      <alignment vertical="center" wrapText="1"/>
    </xf>
    <xf numFmtId="0" fontId="10" fillId="0" borderId="0" xfId="111" applyFont="1"/>
    <xf numFmtId="14" fontId="11" fillId="0" borderId="0" xfId="98" applyNumberFormat="1" applyFont="1" applyAlignment="1">
      <alignment horizontal="left"/>
    </xf>
    <xf numFmtId="0" fontId="11" fillId="0" borderId="5" xfId="75" applyFont="1" applyBorder="1" applyAlignment="1">
      <alignment horizontal="center" vertical="top"/>
    </xf>
    <xf numFmtId="0" fontId="11" fillId="0" borderId="1" xfId="75" applyFont="1" applyBorder="1" applyAlignment="1">
      <alignment vertical="top" wrapText="1"/>
    </xf>
    <xf numFmtId="0" fontId="11" fillId="0" borderId="1" xfId="75" applyFont="1" applyBorder="1" applyAlignment="1">
      <alignment horizontal="center" vertical="top"/>
    </xf>
    <xf numFmtId="0" fontId="11" fillId="0" borderId="1" xfId="75" applyFont="1" applyBorder="1" applyAlignment="1">
      <alignment horizontal="left" vertical="top" wrapText="1"/>
    </xf>
    <xf numFmtId="0" fontId="10" fillId="0" borderId="0" xfId="124" applyFont="1" applyAlignment="1">
      <alignment horizontal="center"/>
    </xf>
    <xf numFmtId="0" fontId="12" fillId="0" borderId="30" xfId="124" applyFont="1" applyBorder="1" applyAlignment="1">
      <alignment horizontal="center" wrapText="1"/>
    </xf>
    <xf numFmtId="0" fontId="12" fillId="0" borderId="32" xfId="124" applyFont="1" applyBorder="1" applyAlignment="1">
      <alignment horizontal="center" wrapText="1"/>
    </xf>
    <xf numFmtId="2" fontId="11" fillId="0" borderId="25" xfId="118" applyNumberFormat="1" applyFont="1" applyFill="1" applyBorder="1" applyAlignment="1">
      <alignment horizontal="center" vertical="center"/>
    </xf>
    <xf numFmtId="0" fontId="11" fillId="0" borderId="25" xfId="124" applyFont="1" applyBorder="1" applyAlignment="1">
      <alignment vertical="center"/>
    </xf>
    <xf numFmtId="0" fontId="11" fillId="0" borderId="26" xfId="124" applyFont="1" applyBorder="1" applyAlignment="1">
      <alignment horizontal="center" wrapText="1"/>
    </xf>
    <xf numFmtId="0" fontId="11" fillId="0" borderId="26" xfId="124" applyFont="1" applyBorder="1" applyAlignment="1">
      <alignment horizontal="center" vertical="center" wrapText="1"/>
    </xf>
    <xf numFmtId="0" fontId="67" fillId="0" borderId="25" xfId="239" applyFont="1" applyBorder="1"/>
    <xf numFmtId="2" fontId="11" fillId="0" borderId="25" xfId="124" applyNumberFormat="1" applyFont="1" applyBorder="1" applyAlignment="1">
      <alignment horizontal="center" vertical="center" wrapText="1"/>
    </xf>
    <xf numFmtId="2" fontId="11" fillId="0" borderId="5" xfId="219" applyNumberFormat="1" applyFont="1" applyBorder="1" applyAlignment="1">
      <alignment horizontal="center" vertical="center"/>
    </xf>
    <xf numFmtId="0" fontId="11" fillId="0" borderId="33" xfId="124" applyFont="1" applyBorder="1" applyAlignment="1">
      <alignment horizontal="center" wrapText="1"/>
    </xf>
    <xf numFmtId="0" fontId="11" fillId="0" borderId="25" xfId="124" applyFont="1" applyBorder="1" applyAlignment="1">
      <alignment horizontal="justify" vertical="top" wrapText="1"/>
    </xf>
    <xf numFmtId="169" fontId="11" fillId="0" borderId="34" xfId="124" applyNumberFormat="1" applyFont="1" applyBorder="1" applyAlignment="1">
      <alignment horizontal="center" wrapText="1"/>
    </xf>
    <xf numFmtId="0" fontId="11" fillId="0" borderId="25" xfId="124" applyFont="1" applyBorder="1" applyAlignment="1">
      <alignment horizontal="justify" vertical="top"/>
    </xf>
    <xf numFmtId="0" fontId="11" fillId="0" borderId="35" xfId="124" applyFont="1" applyBorder="1" applyAlignment="1">
      <alignment horizontal="center" wrapText="1"/>
    </xf>
    <xf numFmtId="0" fontId="11" fillId="0" borderId="36" xfId="124" applyFont="1" applyBorder="1" applyAlignment="1">
      <alignment horizontal="justify" vertical="top" wrapText="1"/>
    </xf>
    <xf numFmtId="169" fontId="11" fillId="0" borderId="37" xfId="124" applyNumberFormat="1" applyFont="1" applyBorder="1" applyAlignment="1">
      <alignment horizontal="center" wrapText="1"/>
    </xf>
    <xf numFmtId="169" fontId="11" fillId="0" borderId="38" xfId="124" applyNumberFormat="1" applyFont="1" applyBorder="1" applyAlignment="1">
      <alignment horizontal="center" wrapText="1"/>
    </xf>
    <xf numFmtId="0" fontId="12" fillId="0" borderId="31" xfId="124" applyFont="1" applyBorder="1" applyAlignment="1">
      <alignment horizontal="center" vertical="center" wrapText="1"/>
    </xf>
    <xf numFmtId="0" fontId="11" fillId="0" borderId="10" xfId="215" applyFont="1" applyBorder="1" applyAlignment="1">
      <alignment vertical="center" wrapText="1"/>
    </xf>
    <xf numFmtId="0" fontId="12" fillId="0" borderId="0" xfId="75" applyFont="1" applyAlignment="1">
      <alignment vertical="top" wrapText="1"/>
    </xf>
    <xf numFmtId="0" fontId="11" fillId="0" borderId="4" xfId="75" applyFont="1" applyBorder="1" applyAlignment="1">
      <alignment horizontal="center" vertical="center" wrapText="1"/>
    </xf>
    <xf numFmtId="0" fontId="12" fillId="0" borderId="0" xfId="98" applyFont="1" applyAlignment="1">
      <alignment horizontal="center"/>
    </xf>
    <xf numFmtId="0" fontId="12" fillId="0" borderId="5" xfId="0" applyFont="1" applyBorder="1" applyAlignment="1">
      <alignment horizontal="center" vertical="center" wrapText="1"/>
    </xf>
    <xf numFmtId="0" fontId="16" fillId="0" borderId="25" xfId="103" applyFont="1" applyBorder="1" applyAlignment="1">
      <alignment horizontal="center" vertical="center" wrapText="1"/>
    </xf>
    <xf numFmtId="0" fontId="11" fillId="0" borderId="1" xfId="0" applyFont="1" applyBorder="1" applyAlignment="1">
      <alignment horizontal="left" vertical="center" wrapText="1"/>
    </xf>
    <xf numFmtId="0" fontId="14" fillId="0" borderId="1" xfId="103" applyFont="1" applyBorder="1" applyAlignment="1">
      <alignment horizontal="center" vertical="center" wrapText="1"/>
    </xf>
    <xf numFmtId="0" fontId="11" fillId="0" borderId="25" xfId="98" applyFont="1" applyBorder="1" applyAlignment="1">
      <alignment horizontal="center" vertical="center"/>
    </xf>
    <xf numFmtId="0" fontId="12" fillId="0" borderId="5" xfId="92" applyFont="1" applyBorder="1" applyAlignment="1">
      <alignment horizontal="center" vertical="center"/>
    </xf>
    <xf numFmtId="0" fontId="12" fillId="0" borderId="5" xfId="75" applyFont="1" applyBorder="1" applyAlignment="1">
      <alignment vertical="center" wrapText="1"/>
    </xf>
    <xf numFmtId="2" fontId="11" fillId="0" borderId="1" xfId="111" applyNumberFormat="1" applyFont="1" applyBorder="1" applyAlignment="1">
      <alignment horizontal="center" vertical="center"/>
    </xf>
    <xf numFmtId="0" fontId="11" fillId="0" borderId="4" xfId="75" applyFont="1" applyBorder="1" applyAlignment="1">
      <alignment vertical="top" wrapText="1"/>
    </xf>
    <xf numFmtId="0" fontId="11" fillId="0" borderId="4" xfId="75" applyFont="1" applyBorder="1" applyAlignment="1">
      <alignment horizontal="center" vertical="top" wrapText="1"/>
    </xf>
    <xf numFmtId="0" fontId="11" fillId="0" borderId="4" xfId="75" applyFont="1" applyBorder="1" applyAlignment="1">
      <alignment horizontal="left" vertical="top" wrapText="1"/>
    </xf>
    <xf numFmtId="0" fontId="11" fillId="0" borderId="0" xfId="0" applyFont="1" applyAlignment="1">
      <alignment wrapText="1"/>
    </xf>
    <xf numFmtId="0" fontId="12" fillId="0" borderId="0" xfId="0" applyFont="1" applyAlignment="1">
      <alignment wrapText="1"/>
    </xf>
    <xf numFmtId="0" fontId="12" fillId="0" borderId="5" xfId="0" applyFont="1" applyBorder="1" applyAlignment="1">
      <alignment vertical="center" wrapText="1"/>
    </xf>
    <xf numFmtId="0" fontId="12" fillId="0" borderId="0" xfId="98" applyFont="1" applyAlignment="1">
      <alignment wrapText="1"/>
    </xf>
    <xf numFmtId="0" fontId="11" fillId="0" borderId="1" xfId="0" applyFont="1" applyBorder="1" applyAlignment="1">
      <alignment horizontal="center" vertical="top"/>
    </xf>
    <xf numFmtId="0" fontId="11" fillId="0" borderId="1" xfId="0" applyFont="1" applyBorder="1" applyAlignment="1">
      <alignment vertical="top"/>
    </xf>
    <xf numFmtId="0" fontId="11" fillId="0" borderId="1" xfId="0" applyFont="1" applyBorder="1" applyAlignment="1">
      <alignment horizontal="center" wrapText="1"/>
    </xf>
    <xf numFmtId="0" fontId="11" fillId="0" borderId="0" xfId="98" applyFont="1" applyAlignment="1">
      <alignment horizontal="left" vertical="center"/>
    </xf>
    <xf numFmtId="0" fontId="16" fillId="0" borderId="0" xfId="98" applyFont="1" applyAlignment="1">
      <alignment horizontal="left"/>
    </xf>
    <xf numFmtId="2" fontId="11" fillId="0" borderId="25" xfId="94" applyNumberFormat="1" applyFont="1" applyBorder="1" applyAlignment="1">
      <alignment horizontal="center" vertical="center"/>
    </xf>
    <xf numFmtId="49" fontId="11" fillId="0" borderId="25" xfId="98" applyNumberFormat="1" applyFont="1" applyBorder="1" applyAlignment="1">
      <alignment horizontal="center" vertical="center"/>
    </xf>
    <xf numFmtId="0" fontId="94" fillId="0" borderId="25" xfId="111" applyFont="1" applyBorder="1" applyAlignment="1">
      <alignment horizontal="center"/>
    </xf>
    <xf numFmtId="49" fontId="11" fillId="0" borderId="25" xfId="98" applyNumberFormat="1" applyFont="1" applyBorder="1" applyAlignment="1">
      <alignment horizontal="center" vertical="center" wrapText="1"/>
    </xf>
    <xf numFmtId="49" fontId="11" fillId="0" borderId="25" xfId="98" applyNumberFormat="1" applyFont="1" applyBorder="1" applyAlignment="1">
      <alignment horizontal="left" vertical="center" wrapText="1"/>
    </xf>
    <xf numFmtId="0" fontId="11" fillId="0" borderId="25" xfId="98" applyFont="1" applyBorder="1" applyAlignment="1">
      <alignment horizontal="left" vertical="center" wrapText="1"/>
    </xf>
    <xf numFmtId="0" fontId="11" fillId="0" borderId="25" xfId="98" applyFont="1" applyBorder="1" applyAlignment="1">
      <alignment horizontal="left" vertical="center"/>
    </xf>
    <xf numFmtId="2" fontId="12" fillId="0" borderId="25" xfId="113" applyNumberFormat="1" applyFont="1" applyBorder="1" applyAlignment="1">
      <alignment horizontal="center"/>
    </xf>
    <xf numFmtId="0" fontId="11" fillId="0" borderId="25" xfId="98" applyFont="1" applyBorder="1"/>
    <xf numFmtId="0" fontId="11" fillId="0" borderId="25" xfId="98" applyFont="1" applyBorder="1" applyAlignment="1">
      <alignment horizontal="left"/>
    </xf>
    <xf numFmtId="0" fontId="11" fillId="0" borderId="25" xfId="98" applyFont="1" applyBorder="1" applyAlignment="1">
      <alignment vertical="center" wrapText="1"/>
    </xf>
    <xf numFmtId="0" fontId="16" fillId="0" borderId="25" xfId="103" applyFont="1" applyBorder="1" applyAlignment="1">
      <alignment horizontal="center" vertical="center"/>
    </xf>
    <xf numFmtId="0" fontId="16" fillId="0" borderId="25" xfId="103" applyFont="1" applyBorder="1" applyAlignment="1">
      <alignment vertical="center"/>
    </xf>
    <xf numFmtId="2" fontId="28" fillId="0" borderId="25" xfId="91" applyNumberFormat="1" applyFont="1" applyBorder="1" applyAlignment="1">
      <alignment horizontal="center" vertical="center" wrapText="1"/>
    </xf>
    <xf numFmtId="2" fontId="38" fillId="0" borderId="25" xfId="91" applyNumberFormat="1" applyFont="1" applyBorder="1" applyAlignment="1">
      <alignment horizontal="center" vertical="center" wrapText="1"/>
    </xf>
    <xf numFmtId="0" fontId="9" fillId="0" borderId="1" xfId="91" applyFont="1" applyBorder="1" applyAlignment="1">
      <alignment horizontal="center" vertical="center" wrapText="1"/>
    </xf>
    <xf numFmtId="0" fontId="9" fillId="0" borderId="1" xfId="91" applyFont="1" applyBorder="1" applyAlignment="1">
      <alignment horizontal="center" vertical="center"/>
    </xf>
    <xf numFmtId="2" fontId="28" fillId="0" borderId="1" xfId="113" applyNumberFormat="1" applyFont="1" applyBorder="1" applyAlignment="1">
      <alignment horizontal="center" vertical="center"/>
    </xf>
    <xf numFmtId="49" fontId="28" fillId="0" borderId="25" xfId="75" applyNumberFormat="1" applyFont="1" applyBorder="1" applyAlignment="1">
      <alignment vertical="center"/>
    </xf>
    <xf numFmtId="0" fontId="11" fillId="0" borderId="0" xfId="212" applyFont="1" applyAlignment="1">
      <alignment vertical="center"/>
    </xf>
    <xf numFmtId="0" fontId="11" fillId="0" borderId="0" xfId="212" applyFont="1" applyAlignment="1">
      <alignment vertical="center" wrapText="1"/>
    </xf>
    <xf numFmtId="0" fontId="11" fillId="0" borderId="0" xfId="212" applyFont="1" applyAlignment="1">
      <alignment horizontal="left" wrapText="1"/>
    </xf>
    <xf numFmtId="0" fontId="11" fillId="0" borderId="29" xfId="75" applyFont="1" applyBorder="1" applyAlignment="1">
      <alignment horizontal="center" vertical="center"/>
    </xf>
    <xf numFmtId="0" fontId="12" fillId="0" borderId="25" xfId="98" applyFont="1" applyBorder="1" applyAlignment="1">
      <alignment horizontal="center" vertical="top"/>
    </xf>
    <xf numFmtId="0" fontId="38" fillId="0" borderId="3" xfId="91" applyFont="1" applyBorder="1" applyAlignment="1">
      <alignment horizontal="center" vertical="center" wrapText="1"/>
    </xf>
    <xf numFmtId="0" fontId="38" fillId="0" borderId="25" xfId="91" applyFont="1" applyBorder="1" applyAlignment="1">
      <alignment vertical="center"/>
    </xf>
    <xf numFmtId="1" fontId="11" fillId="0" borderId="25" xfId="75" applyNumberFormat="1" applyFont="1" applyBorder="1" applyAlignment="1">
      <alignment horizontal="center"/>
    </xf>
    <xf numFmtId="1" fontId="12" fillId="0" borderId="0" xfId="124" applyNumberFormat="1" applyFont="1"/>
    <xf numFmtId="0" fontId="12" fillId="0" borderId="29" xfId="124" applyFont="1" applyBorder="1" applyAlignment="1">
      <alignment horizontal="center" vertical="center" wrapText="1"/>
    </xf>
    <xf numFmtId="0" fontId="12" fillId="0" borderId="29" xfId="124" applyFont="1" applyBorder="1" applyAlignment="1">
      <alignment horizontal="center" vertical="center"/>
    </xf>
    <xf numFmtId="0" fontId="11" fillId="51" borderId="0" xfId="0" applyFont="1" applyFill="1" applyAlignment="1">
      <alignment vertical="center"/>
    </xf>
    <xf numFmtId="2" fontId="11" fillId="0" borderId="0" xfId="118" applyNumberFormat="1" applyFont="1" applyFill="1" applyBorder="1" applyAlignment="1">
      <alignment horizontal="center"/>
    </xf>
    <xf numFmtId="0" fontId="11" fillId="0" borderId="0" xfId="212" applyFont="1" applyAlignment="1">
      <alignment horizontal="left" vertical="center"/>
    </xf>
    <xf numFmtId="0" fontId="11" fillId="0" borderId="0" xfId="212" applyFont="1" applyAlignment="1">
      <alignment horizontal="left" vertical="center" wrapText="1"/>
    </xf>
    <xf numFmtId="0" fontId="11" fillId="0" borderId="9" xfId="212" applyFont="1" applyBorder="1" applyAlignment="1">
      <alignment horizontal="left" vertical="center"/>
    </xf>
    <xf numFmtId="0" fontId="11" fillId="0" borderId="15" xfId="124" applyFont="1" applyBorder="1" applyAlignment="1">
      <alignment vertical="top" wrapText="1"/>
    </xf>
    <xf numFmtId="0" fontId="11" fillId="0" borderId="29" xfId="124" applyFont="1" applyBorder="1" applyAlignment="1">
      <alignment horizontal="center"/>
    </xf>
    <xf numFmtId="0" fontId="11" fillId="0" borderId="39" xfId="124" applyFont="1" applyBorder="1" applyAlignment="1">
      <alignment horizontal="left" wrapText="1"/>
    </xf>
    <xf numFmtId="0" fontId="11" fillId="0" borderId="29" xfId="124" applyFont="1" applyBorder="1" applyAlignment="1">
      <alignment horizontal="left" wrapText="1"/>
    </xf>
    <xf numFmtId="0" fontId="11" fillId="0" borderId="39" xfId="124" applyFont="1" applyBorder="1" applyAlignment="1">
      <alignment horizontal="center"/>
    </xf>
    <xf numFmtId="0" fontId="11" fillId="0" borderId="8" xfId="124" applyFont="1" applyBorder="1" applyAlignment="1">
      <alignment horizontal="left" wrapText="1"/>
    </xf>
    <xf numFmtId="1" fontId="12" fillId="0" borderId="25" xfId="75" applyNumberFormat="1" applyFont="1" applyBorder="1"/>
    <xf numFmtId="2" fontId="11" fillId="0" borderId="25" xfId="75" applyNumberFormat="1" applyFont="1" applyBorder="1" applyAlignment="1">
      <alignment horizontal="center"/>
    </xf>
    <xf numFmtId="49" fontId="12" fillId="0" borderId="0" xfId="75" applyNumberFormat="1" applyFont="1" applyAlignment="1">
      <alignment horizontal="center" vertical="center"/>
    </xf>
    <xf numFmtId="0" fontId="14" fillId="0" borderId="29" xfId="98" applyFont="1" applyBorder="1" applyAlignment="1">
      <alignment horizontal="center" vertical="center"/>
    </xf>
    <xf numFmtId="49" fontId="12" fillId="0" borderId="0" xfId="75" applyNumberFormat="1" applyFont="1" applyAlignment="1">
      <alignment horizontal="center"/>
    </xf>
    <xf numFmtId="49" fontId="12" fillId="0" borderId="0" xfId="109" applyNumberFormat="1" applyFont="1"/>
    <xf numFmtId="0" fontId="11" fillId="0" borderId="25" xfId="75" applyFont="1" applyBorder="1" applyAlignment="1">
      <alignment horizontal="center" vertical="center"/>
    </xf>
    <xf numFmtId="0" fontId="11" fillId="0" borderId="25" xfId="75" applyFont="1" applyBorder="1" applyAlignment="1">
      <alignment horizontal="left" vertical="center" wrapText="1"/>
    </xf>
    <xf numFmtId="0" fontId="11" fillId="0" borderId="25" xfId="215" applyFont="1" applyBorder="1" applyAlignment="1">
      <alignment horizontal="left" vertical="center"/>
    </xf>
    <xf numFmtId="0" fontId="11" fillId="0" borderId="25" xfId="215" applyFont="1" applyBorder="1" applyAlignment="1">
      <alignment wrapText="1"/>
    </xf>
    <xf numFmtId="49" fontId="11" fillId="0" borderId="25" xfId="215" applyNumberFormat="1" applyFont="1" applyBorder="1" applyAlignment="1">
      <alignment horizontal="center" vertical="center"/>
    </xf>
    <xf numFmtId="0" fontId="11" fillId="0" borderId="28" xfId="215" applyFont="1" applyBorder="1" applyAlignment="1">
      <alignment wrapText="1"/>
    </xf>
    <xf numFmtId="0" fontId="11" fillId="0" borderId="25" xfId="215" applyFont="1" applyBorder="1" applyAlignment="1">
      <alignment horizontal="center"/>
    </xf>
    <xf numFmtId="0" fontId="101" fillId="0" borderId="0" xfId="215" applyFont="1"/>
    <xf numFmtId="0" fontId="11" fillId="51" borderId="0" xfId="0" applyFont="1" applyFill="1" applyAlignment="1">
      <alignment horizontal="left" vertical="center"/>
    </xf>
    <xf numFmtId="49" fontId="11" fillId="0" borderId="26" xfId="215" applyNumberFormat="1" applyFont="1" applyBorder="1" applyAlignment="1">
      <alignment horizontal="center" vertical="center"/>
    </xf>
    <xf numFmtId="0" fontId="11" fillId="0" borderId="1" xfId="75" applyFont="1" applyBorder="1" applyAlignment="1">
      <alignment horizontal="center" vertical="center"/>
    </xf>
    <xf numFmtId="0" fontId="11" fillId="0" borderId="0" xfId="124" applyFont="1" applyAlignment="1">
      <alignment horizontal="left" wrapText="1"/>
    </xf>
    <xf numFmtId="49" fontId="11" fillId="0" borderId="25" xfId="124" applyNumberFormat="1" applyFont="1" applyBorder="1" applyAlignment="1">
      <alignment horizontal="center"/>
    </xf>
    <xf numFmtId="0" fontId="11" fillId="0" borderId="1" xfId="110" applyFont="1" applyFill="1" applyBorder="1" applyAlignment="1">
      <alignment horizontal="center" vertical="top" wrapText="1"/>
    </xf>
    <xf numFmtId="0" fontId="11" fillId="0" borderId="1" xfId="75" applyFont="1" applyFill="1" applyBorder="1" applyAlignment="1">
      <alignment horizontal="center" vertical="center" wrapText="1"/>
    </xf>
    <xf numFmtId="2" fontId="107" fillId="0" borderId="0" xfId="1" applyNumberFormat="1" applyFont="1" applyFill="1" applyBorder="1" applyAlignment="1">
      <alignment horizontal="center" vertical="center" wrapText="1"/>
    </xf>
    <xf numFmtId="2" fontId="107" fillId="0" borderId="0" xfId="0" applyNumberFormat="1" applyFont="1" applyAlignment="1">
      <alignment horizontal="center" vertical="center" wrapText="1"/>
    </xf>
    <xf numFmtId="2" fontId="108" fillId="0" borderId="0" xfId="69" applyNumberFormat="1" applyFont="1" applyAlignment="1">
      <alignment horizontal="center" vertical="center"/>
    </xf>
    <xf numFmtId="0" fontId="16" fillId="0" borderId="0" xfId="69" applyFont="1" applyFill="1" applyAlignment="1">
      <alignment vertical="center"/>
    </xf>
    <xf numFmtId="1" fontId="16" fillId="0" borderId="25" xfId="0" applyNumberFormat="1" applyFont="1" applyFill="1" applyBorder="1" applyAlignment="1">
      <alignment horizontal="center" vertical="center" wrapText="1"/>
    </xf>
    <xf numFmtId="1" fontId="16" fillId="0" borderId="1" xfId="0" applyNumberFormat="1" applyFont="1" applyFill="1" applyBorder="1" applyAlignment="1">
      <alignment horizontal="center" vertical="center" wrapText="1"/>
    </xf>
    <xf numFmtId="1" fontId="16" fillId="0" borderId="10" xfId="0" applyNumberFormat="1" applyFont="1" applyFill="1" applyBorder="1" applyAlignment="1">
      <alignment horizontal="center" vertical="center" wrapText="1"/>
    </xf>
    <xf numFmtId="0" fontId="16" fillId="0" borderId="0" xfId="0" applyFont="1" applyFill="1"/>
    <xf numFmtId="0" fontId="16" fillId="0" borderId="1" xfId="0" applyFont="1" applyFill="1" applyBorder="1" applyAlignment="1">
      <alignment horizontal="center" vertical="center"/>
    </xf>
    <xf numFmtId="0" fontId="16" fillId="0" borderId="25" xfId="0" applyFont="1" applyFill="1" applyBorder="1" applyAlignment="1">
      <alignment horizontal="center" vertical="center"/>
    </xf>
    <xf numFmtId="1" fontId="16" fillId="0" borderId="25" xfId="0" applyNumberFormat="1" applyFont="1" applyFill="1" applyBorder="1" applyAlignment="1">
      <alignment horizontal="center" vertical="center"/>
    </xf>
    <xf numFmtId="0" fontId="11" fillId="0" borderId="5" xfId="75" applyFont="1" applyFill="1" applyBorder="1" applyAlignment="1">
      <alignment horizontal="center" vertical="top"/>
    </xf>
    <xf numFmtId="0" fontId="11" fillId="0" borderId="1" xfId="75" applyFont="1" applyFill="1" applyBorder="1" applyAlignment="1">
      <alignment horizontal="left" vertical="top" wrapText="1"/>
    </xf>
    <xf numFmtId="0" fontId="11" fillId="0" borderId="1" xfId="75" applyFont="1" applyFill="1" applyBorder="1" applyAlignment="1">
      <alignment horizontal="center" vertical="top"/>
    </xf>
    <xf numFmtId="0" fontId="11" fillId="48" borderId="0" xfId="0" applyFont="1" applyFill="1" applyBorder="1" applyAlignment="1">
      <alignment vertical="center"/>
    </xf>
    <xf numFmtId="0" fontId="11" fillId="0" borderId="25" xfId="124" applyFont="1" applyFill="1" applyBorder="1" applyAlignment="1">
      <alignment wrapText="1"/>
    </xf>
    <xf numFmtId="2" fontId="11" fillId="0" borderId="25" xfId="124" applyNumberFormat="1" applyFont="1" applyFill="1" applyBorder="1" applyAlignment="1">
      <alignment horizontal="center"/>
    </xf>
    <xf numFmtId="0" fontId="11" fillId="0" borderId="25" xfId="124" applyFont="1" applyFill="1" applyBorder="1" applyAlignment="1">
      <alignment horizontal="center" vertical="center"/>
    </xf>
    <xf numFmtId="2" fontId="11" fillId="0" borderId="25" xfId="213" applyNumberFormat="1" applyFont="1" applyFill="1" applyBorder="1" applyAlignment="1">
      <alignment horizontal="center"/>
    </xf>
    <xf numFmtId="49" fontId="11" fillId="0" borderId="25" xfId="124" applyNumberFormat="1" applyFont="1" applyFill="1" applyBorder="1" applyAlignment="1">
      <alignment horizontal="left" vertical="center" wrapText="1"/>
    </xf>
    <xf numFmtId="49" fontId="11" fillId="0" borderId="25" xfId="124" applyNumberFormat="1" applyFont="1" applyFill="1" applyBorder="1" applyAlignment="1">
      <alignment horizontal="center" vertical="center" wrapText="1"/>
    </xf>
    <xf numFmtId="2" fontId="11" fillId="0" borderId="26" xfId="213" applyNumberFormat="1" applyFont="1" applyFill="1" applyBorder="1" applyAlignment="1">
      <alignment horizontal="center"/>
    </xf>
    <xf numFmtId="2" fontId="22" fillId="0" borderId="0" xfId="85" applyNumberFormat="1" applyFont="1"/>
    <xf numFmtId="0" fontId="11" fillId="0" borderId="39" xfId="75" applyFont="1" applyBorder="1" applyAlignment="1">
      <alignment horizontal="center" vertical="center"/>
    </xf>
    <xf numFmtId="0" fontId="11" fillId="0" borderId="29" xfId="75" applyFont="1" applyBorder="1" applyAlignment="1">
      <alignment horizontal="center" vertical="center" wrapText="1"/>
    </xf>
    <xf numFmtId="0" fontId="11" fillId="0" borderId="0" xfId="111" applyFont="1" applyAlignment="1">
      <alignment horizontal="left"/>
    </xf>
    <xf numFmtId="0" fontId="28" fillId="0" borderId="25" xfId="269" applyFont="1" applyBorder="1" applyAlignment="1">
      <alignment horizontal="center" wrapText="1"/>
    </xf>
    <xf numFmtId="0" fontId="28" fillId="0" borderId="25" xfId="85" applyFont="1" applyBorder="1"/>
    <xf numFmtId="0" fontId="28" fillId="0" borderId="25" xfId="85" applyFont="1" applyBorder="1" applyAlignment="1">
      <alignment horizontal="center"/>
    </xf>
    <xf numFmtId="0" fontId="28" fillId="0" borderId="25" xfId="85" applyFont="1" applyBorder="1" applyAlignment="1">
      <alignment horizontal="center" vertical="center" wrapText="1"/>
    </xf>
    <xf numFmtId="2" fontId="28" fillId="0" borderId="25" xfId="269" applyNumberFormat="1" applyFont="1" applyBorder="1" applyAlignment="1">
      <alignment horizontal="center" vertical="center"/>
    </xf>
    <xf numFmtId="49" fontId="28" fillId="0" borderId="25" xfId="85" applyNumberFormat="1" applyFont="1" applyBorder="1" applyAlignment="1">
      <alignment horizontal="center"/>
    </xf>
    <xf numFmtId="2" fontId="28" fillId="0" borderId="25" xfId="219" applyNumberFormat="1" applyFont="1" applyBorder="1" applyAlignment="1">
      <alignment horizontal="center" wrapText="1"/>
    </xf>
    <xf numFmtId="2" fontId="28" fillId="0" borderId="25" xfId="269" applyNumberFormat="1" applyFont="1" applyBorder="1" applyAlignment="1">
      <alignment horizontal="center" vertical="center" wrapText="1"/>
    </xf>
    <xf numFmtId="0" fontId="28" fillId="0" borderId="25" xfId="85" applyFont="1" applyBorder="1" applyAlignment="1">
      <alignment vertical="center" wrapText="1"/>
    </xf>
    <xf numFmtId="2" fontId="28" fillId="0" borderId="25" xfId="269" applyNumberFormat="1" applyFont="1" applyBorder="1" applyAlignment="1">
      <alignment horizontal="center" wrapText="1"/>
    </xf>
    <xf numFmtId="2" fontId="11" fillId="0" borderId="25" xfId="269" applyNumberFormat="1" applyFont="1" applyBorder="1" applyAlignment="1">
      <alignment horizontal="center" vertical="center" wrapText="1"/>
    </xf>
    <xf numFmtId="0" fontId="28" fillId="0" borderId="0" xfId="113" applyFont="1" applyAlignment="1">
      <alignment horizontal="left" vertical="top" wrapText="1"/>
    </xf>
    <xf numFmtId="0" fontId="38" fillId="0" borderId="0" xfId="113" applyFont="1" applyAlignment="1">
      <alignment horizontal="center" wrapText="1"/>
    </xf>
    <xf numFmtId="0" fontId="37" fillId="0" borderId="0" xfId="0" applyFont="1" applyAlignment="1">
      <alignment horizontal="center" vertical="center" wrapText="1"/>
    </xf>
    <xf numFmtId="0" fontId="38" fillId="0" borderId="4" xfId="113" applyFont="1" applyBorder="1" applyAlignment="1">
      <alignment horizontal="center" vertical="center" wrapText="1"/>
    </xf>
    <xf numFmtId="0" fontId="38" fillId="0" borderId="11" xfId="113" applyFont="1" applyBorder="1" applyAlignment="1">
      <alignment horizontal="center" vertical="center" wrapText="1"/>
    </xf>
    <xf numFmtId="0" fontId="38" fillId="0" borderId="10" xfId="113" applyFont="1" applyBorder="1" applyAlignment="1">
      <alignment horizontal="center" vertical="center" wrapText="1"/>
    </xf>
    <xf numFmtId="0" fontId="38" fillId="0" borderId="11" xfId="113" applyFont="1" applyBorder="1" applyAlignment="1">
      <alignment horizontal="center" vertical="center"/>
    </xf>
    <xf numFmtId="0" fontId="38" fillId="0" borderId="10" xfId="113" applyFont="1" applyBorder="1" applyAlignment="1">
      <alignment horizontal="center" vertical="center"/>
    </xf>
    <xf numFmtId="0" fontId="38" fillId="0" borderId="4" xfId="113" applyFont="1" applyBorder="1" applyAlignment="1">
      <alignment horizontal="center" vertical="center"/>
    </xf>
    <xf numFmtId="0" fontId="38" fillId="0" borderId="5" xfId="113" applyFont="1" applyBorder="1" applyAlignment="1">
      <alignment horizontal="center" vertical="center" wrapText="1"/>
    </xf>
    <xf numFmtId="0" fontId="38" fillId="0" borderId="3" xfId="113" applyFont="1" applyBorder="1" applyAlignment="1">
      <alignment horizontal="center" vertical="center" wrapText="1"/>
    </xf>
    <xf numFmtId="0" fontId="11" fillId="0" borderId="0" xfId="98" applyFont="1" applyAlignment="1">
      <alignment horizontal="left" vertical="top" wrapText="1"/>
    </xf>
    <xf numFmtId="1" fontId="11" fillId="0" borderId="0" xfId="98" applyNumberFormat="1" applyFont="1" applyAlignment="1">
      <alignment horizontal="left" vertical="top" wrapText="1"/>
    </xf>
    <xf numFmtId="0" fontId="10" fillId="0" borderId="0" xfId="75" applyFont="1" applyAlignment="1">
      <alignment horizontal="center"/>
    </xf>
    <xf numFmtId="0" fontId="16" fillId="0" borderId="1" xfId="0" applyFont="1" applyBorder="1" applyAlignment="1">
      <alignment horizontal="center" vertical="center"/>
    </xf>
    <xf numFmtId="1" fontId="16" fillId="0" borderId="5" xfId="0" applyNumberFormat="1" applyFont="1" applyBorder="1" applyAlignment="1">
      <alignment horizontal="center" vertical="center" wrapText="1"/>
    </xf>
    <xf numFmtId="1" fontId="16" fillId="0" borderId="6" xfId="0" applyNumberFormat="1" applyFont="1" applyBorder="1" applyAlignment="1">
      <alignment horizontal="center" vertical="center" wrapText="1"/>
    </xf>
    <xf numFmtId="1" fontId="16" fillId="0" borderId="3" xfId="0" applyNumberFormat="1" applyFont="1" applyBorder="1" applyAlignment="1">
      <alignment horizontal="center" vertical="center" wrapText="1"/>
    </xf>
    <xf numFmtId="0" fontId="16" fillId="0" borderId="6" xfId="0" applyFont="1" applyBorder="1" applyAlignment="1">
      <alignment horizontal="center" vertical="center"/>
    </xf>
    <xf numFmtId="0" fontId="16" fillId="0" borderId="3" xfId="0" applyFont="1" applyBorder="1" applyAlignment="1">
      <alignment horizontal="center" vertical="center"/>
    </xf>
    <xf numFmtId="0" fontId="16" fillId="0" borderId="5" xfId="0" applyFont="1" applyBorder="1" applyAlignment="1">
      <alignment horizontal="center" vertical="center"/>
    </xf>
    <xf numFmtId="1" fontId="16" fillId="0" borderId="7" xfId="0" applyNumberFormat="1" applyFont="1" applyBorder="1" applyAlignment="1">
      <alignment horizontal="center" vertical="center" wrapText="1"/>
    </xf>
    <xf numFmtId="1" fontId="16" fillId="0" borderId="9" xfId="0" applyNumberFormat="1" applyFont="1" applyBorder="1" applyAlignment="1">
      <alignment horizontal="center" vertical="center" wrapText="1"/>
    </xf>
    <xf numFmtId="1" fontId="16" fillId="0" borderId="12" xfId="0" applyNumberFormat="1" applyFont="1" applyBorder="1" applyAlignment="1">
      <alignment horizontal="center" vertical="center" wrapText="1"/>
    </xf>
    <xf numFmtId="0" fontId="16" fillId="0" borderId="25" xfId="0" applyFont="1" applyBorder="1" applyAlignment="1">
      <alignment horizontal="center" vertical="center"/>
    </xf>
    <xf numFmtId="1" fontId="16" fillId="0" borderId="8" xfId="0" applyNumberFormat="1" applyFont="1" applyBorder="1" applyAlignment="1">
      <alignment horizontal="center" vertical="center" wrapText="1"/>
    </xf>
    <xf numFmtId="1" fontId="16" fillId="0" borderId="0" xfId="0" applyNumberFormat="1" applyFont="1" applyAlignment="1">
      <alignment horizontal="center" vertical="center" wrapText="1"/>
    </xf>
    <xf numFmtId="1" fontId="16" fillId="0" borderId="2" xfId="0" applyNumberFormat="1" applyFont="1" applyBorder="1" applyAlignment="1">
      <alignment horizontal="center" vertical="center" wrapText="1"/>
    </xf>
    <xf numFmtId="1" fontId="16" fillId="0" borderId="25" xfId="0" applyNumberFormat="1" applyFont="1" applyBorder="1" applyAlignment="1">
      <alignment horizontal="center" vertical="center" wrapText="1"/>
    </xf>
    <xf numFmtId="0" fontId="16" fillId="0" borderId="5"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3" xfId="0" applyFont="1" applyFill="1" applyBorder="1" applyAlignment="1">
      <alignment horizontal="center" vertical="center"/>
    </xf>
    <xf numFmtId="1" fontId="16" fillId="0" borderId="5" xfId="0" applyNumberFormat="1" applyFont="1" applyFill="1" applyBorder="1" applyAlignment="1">
      <alignment horizontal="center" vertical="center" wrapText="1"/>
    </xf>
    <xf numFmtId="1" fontId="16" fillId="0" borderId="6" xfId="0" applyNumberFormat="1" applyFont="1" applyFill="1" applyBorder="1" applyAlignment="1">
      <alignment horizontal="center" vertical="center" wrapText="1"/>
    </xf>
    <xf numFmtId="1" fontId="16" fillId="0" borderId="3" xfId="0" applyNumberFormat="1" applyFont="1" applyFill="1" applyBorder="1" applyAlignment="1">
      <alignment horizontal="center" vertical="center" wrapText="1"/>
    </xf>
    <xf numFmtId="0" fontId="16" fillId="0" borderId="25" xfId="0" applyFont="1" applyFill="1" applyBorder="1" applyAlignment="1">
      <alignment horizontal="center" vertical="center"/>
    </xf>
    <xf numFmtId="1" fontId="16" fillId="0" borderId="29" xfId="0" applyNumberFormat="1"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3" xfId="0" applyFont="1" applyFill="1" applyBorder="1" applyAlignment="1">
      <alignment horizontal="center" vertical="center" wrapText="1"/>
    </xf>
    <xf numFmtId="1" fontId="14" fillId="0" borderId="4" xfId="0" applyNumberFormat="1" applyFont="1" applyBorder="1" applyAlignment="1">
      <alignment horizontal="center" vertical="center" wrapText="1"/>
    </xf>
    <xf numFmtId="1" fontId="14" fillId="0" borderId="11" xfId="0" applyNumberFormat="1" applyFont="1" applyBorder="1" applyAlignment="1">
      <alignment horizontal="center" vertical="center" wrapText="1"/>
    </xf>
    <xf numFmtId="1" fontId="14" fillId="0" borderId="10" xfId="0" applyNumberFormat="1" applyFont="1" applyBorder="1" applyAlignment="1">
      <alignment horizontal="center" vertical="center" wrapText="1"/>
    </xf>
    <xf numFmtId="0" fontId="28" fillId="0" borderId="25" xfId="75" applyFont="1" applyBorder="1" applyAlignment="1">
      <alignment horizontal="center" vertical="center" wrapText="1"/>
    </xf>
    <xf numFmtId="0" fontId="28" fillId="0" borderId="5" xfId="75" applyFont="1" applyBorder="1" applyAlignment="1">
      <alignment horizontal="center" vertical="center" wrapText="1"/>
    </xf>
    <xf numFmtId="0" fontId="28" fillId="0" borderId="6" xfId="75" applyFont="1" applyBorder="1" applyAlignment="1">
      <alignment horizontal="center" vertical="center" wrapText="1"/>
    </xf>
    <xf numFmtId="0" fontId="28" fillId="0" borderId="3" xfId="75" applyFont="1" applyBorder="1" applyAlignment="1">
      <alignment horizontal="center" vertical="center" wrapText="1"/>
    </xf>
    <xf numFmtId="0" fontId="28" fillId="0" borderId="5" xfId="75" applyFont="1" applyBorder="1" applyAlignment="1">
      <alignment horizontal="center" vertical="top" wrapText="1"/>
    </xf>
    <xf numFmtId="0" fontId="28" fillId="0" borderId="6" xfId="75" applyFont="1" applyBorder="1" applyAlignment="1">
      <alignment horizontal="center" vertical="top" wrapText="1"/>
    </xf>
    <xf numFmtId="0" fontId="28" fillId="0" borderId="3" xfId="75" applyFont="1" applyBorder="1" applyAlignment="1">
      <alignment horizontal="center" vertical="top" wrapText="1"/>
    </xf>
    <xf numFmtId="0" fontId="38" fillId="0" borderId="4" xfId="75" applyFont="1" applyBorder="1" applyAlignment="1">
      <alignment horizontal="center" vertical="center" wrapText="1"/>
    </xf>
    <xf numFmtId="0" fontId="38" fillId="0" borderId="11" xfId="75" applyFont="1" applyBorder="1" applyAlignment="1">
      <alignment horizontal="center" vertical="center" wrapText="1"/>
    </xf>
    <xf numFmtId="0" fontId="38" fillId="0" borderId="10" xfId="75" applyFont="1" applyBorder="1" applyAlignment="1">
      <alignment horizontal="center" vertical="center" wrapText="1"/>
    </xf>
    <xf numFmtId="49" fontId="28" fillId="0" borderId="5" xfId="75" applyNumberFormat="1" applyFont="1" applyBorder="1" applyAlignment="1">
      <alignment horizontal="center" vertical="center" wrapText="1"/>
    </xf>
    <xf numFmtId="49" fontId="28" fillId="0" borderId="6" xfId="75" applyNumberFormat="1" applyFont="1" applyBorder="1" applyAlignment="1">
      <alignment horizontal="center" vertical="center" wrapText="1"/>
    </xf>
    <xf numFmtId="49" fontId="28" fillId="0" borderId="3" xfId="75" applyNumberFormat="1" applyFont="1" applyBorder="1" applyAlignment="1">
      <alignment horizontal="center" vertical="center" wrapText="1"/>
    </xf>
    <xf numFmtId="0" fontId="28" fillId="0" borderId="9" xfId="75" applyFont="1" applyBorder="1" applyAlignment="1">
      <alignment horizontal="center" vertical="center" wrapText="1"/>
    </xf>
    <xf numFmtId="0" fontId="28" fillId="0" borderId="12" xfId="75" applyFont="1" applyBorder="1" applyAlignment="1">
      <alignment horizontal="center" vertical="center" wrapText="1"/>
    </xf>
    <xf numFmtId="0" fontId="93" fillId="0" borderId="25" xfId="75" applyFont="1" applyBorder="1" applyAlignment="1">
      <alignment horizontal="center" vertical="center" wrapText="1"/>
    </xf>
    <xf numFmtId="0" fontId="11" fillId="0" borderId="5" xfId="75" applyFont="1" applyBorder="1" applyAlignment="1">
      <alignment horizontal="center" vertical="center" wrapText="1"/>
    </xf>
    <xf numFmtId="0" fontId="11" fillId="0" borderId="6" xfId="75" applyFont="1" applyBorder="1" applyAlignment="1">
      <alignment horizontal="center" vertical="center" wrapText="1"/>
    </xf>
    <xf numFmtId="0" fontId="11" fillId="0" borderId="3" xfId="75" applyFont="1" applyBorder="1" applyAlignment="1">
      <alignment horizontal="center" vertical="center" wrapText="1"/>
    </xf>
    <xf numFmtId="0" fontId="12" fillId="0" borderId="25" xfId="75" applyFont="1" applyBorder="1" applyAlignment="1">
      <alignment horizontal="center" vertical="center" wrapText="1"/>
    </xf>
    <xf numFmtId="0" fontId="28" fillId="0" borderId="7" xfId="75" applyFont="1" applyBorder="1" applyAlignment="1">
      <alignment horizontal="center" vertical="center" wrapText="1"/>
    </xf>
    <xf numFmtId="0" fontId="12" fillId="0" borderId="4" xfId="0" applyFont="1" applyBorder="1" applyAlignment="1">
      <alignment horizontal="center"/>
    </xf>
    <xf numFmtId="0" fontId="12" fillId="0" borderId="11" xfId="0" applyFont="1" applyBorder="1" applyAlignment="1">
      <alignment horizontal="center"/>
    </xf>
    <xf numFmtId="0" fontId="12" fillId="0" borderId="10" xfId="0" applyFont="1" applyBorder="1" applyAlignment="1">
      <alignment horizontal="center"/>
    </xf>
    <xf numFmtId="0" fontId="11" fillId="0" borderId="0" xfId="0" applyFont="1" applyAlignment="1">
      <alignment horizontal="left" wrapText="1"/>
    </xf>
    <xf numFmtId="0" fontId="12" fillId="0" borderId="5" xfId="75" applyFont="1" applyBorder="1" applyAlignment="1">
      <alignment horizontal="center" vertical="center"/>
    </xf>
    <xf numFmtId="0" fontId="12" fillId="0" borderId="3" xfId="75" applyFont="1" applyBorder="1" applyAlignment="1">
      <alignment horizontal="center" vertical="center"/>
    </xf>
    <xf numFmtId="0" fontId="12" fillId="0" borderId="5" xfId="75" applyFont="1" applyBorder="1" applyAlignment="1" applyProtection="1">
      <alignment horizontal="center" vertical="center" wrapText="1"/>
      <protection locked="0"/>
    </xf>
    <xf numFmtId="0" fontId="12" fillId="0" borderId="3" xfId="75" applyFont="1" applyBorder="1" applyAlignment="1" applyProtection="1">
      <alignment horizontal="center" vertical="center" wrapText="1"/>
      <protection locked="0"/>
    </xf>
    <xf numFmtId="0" fontId="12" fillId="0" borderId="26" xfId="0" applyFont="1" applyBorder="1" applyAlignment="1">
      <alignment horizontal="center"/>
    </xf>
    <xf numFmtId="0" fontId="12" fillId="0" borderId="27" xfId="0" applyFont="1" applyBorder="1" applyAlignment="1">
      <alignment horizontal="center"/>
    </xf>
    <xf numFmtId="2" fontId="11" fillId="0" borderId="26" xfId="75" applyNumberFormat="1" applyFont="1" applyBorder="1" applyAlignment="1">
      <alignment horizontal="center"/>
    </xf>
    <xf numFmtId="2" fontId="11" fillId="0" borderId="27" xfId="75" applyNumberFormat="1" applyFont="1" applyBorder="1" applyAlignment="1">
      <alignment horizontal="center"/>
    </xf>
    <xf numFmtId="49" fontId="10" fillId="0" borderId="0" xfId="75" applyNumberFormat="1" applyFont="1" applyAlignment="1">
      <alignment horizontal="center"/>
    </xf>
    <xf numFmtId="0" fontId="12" fillId="0" borderId="0" xfId="75" applyFont="1" applyAlignment="1">
      <alignment horizontal="center"/>
    </xf>
    <xf numFmtId="0" fontId="12" fillId="0" borderId="1" xfId="0" applyFont="1" applyBorder="1" applyAlignment="1">
      <alignment horizontal="center"/>
    </xf>
    <xf numFmtId="0" fontId="12" fillId="0" borderId="4" xfId="75" applyFont="1" applyBorder="1" applyAlignment="1">
      <alignment horizontal="center" vertical="center"/>
    </xf>
    <xf numFmtId="0" fontId="12" fillId="0" borderId="11" xfId="75" applyFont="1" applyBorder="1" applyAlignment="1">
      <alignment horizontal="center" vertical="center"/>
    </xf>
    <xf numFmtId="0" fontId="12" fillId="0" borderId="10" xfId="75" applyFont="1" applyBorder="1" applyAlignment="1">
      <alignment horizontal="center" vertical="center"/>
    </xf>
    <xf numFmtId="0" fontId="12" fillId="0" borderId="5" xfId="75" applyFont="1" applyBorder="1" applyAlignment="1">
      <alignment horizontal="center" vertical="center" wrapText="1"/>
    </xf>
    <xf numFmtId="0" fontId="12" fillId="0" borderId="3" xfId="75" applyFont="1" applyBorder="1" applyAlignment="1">
      <alignment horizontal="center" vertical="center" wrapText="1"/>
    </xf>
    <xf numFmtId="0" fontId="12" fillId="0" borderId="7"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4" xfId="0" applyFont="1" applyBorder="1" applyAlignment="1">
      <alignment horizontal="center" vertical="center" wrapText="1"/>
    </xf>
    <xf numFmtId="0" fontId="11" fillId="0" borderId="0" xfId="75" applyFont="1" applyAlignment="1">
      <alignment horizontal="left" wrapText="1"/>
    </xf>
    <xf numFmtId="0" fontId="11" fillId="0" borderId="0" xfId="0" applyFont="1" applyAlignment="1">
      <alignment horizontal="left" vertical="top" wrapText="1"/>
    </xf>
    <xf numFmtId="0" fontId="11" fillId="0" borderId="1" xfId="75" applyFont="1" applyBorder="1" applyAlignment="1" applyProtection="1">
      <alignment horizontal="center" vertical="center" wrapText="1"/>
      <protection locked="0"/>
    </xf>
    <xf numFmtId="0" fontId="10" fillId="0" borderId="0" xfId="0" applyFont="1" applyAlignment="1">
      <alignment horizontal="center"/>
    </xf>
    <xf numFmtId="0" fontId="12" fillId="0" borderId="0" xfId="0" applyFont="1" applyAlignment="1">
      <alignment horizontal="center" vertical="top" wrapText="1"/>
    </xf>
    <xf numFmtId="0" fontId="11" fillId="0" borderId="0" xfId="75" applyFont="1" applyAlignment="1">
      <alignment horizontal="center"/>
    </xf>
    <xf numFmtId="0" fontId="12" fillId="0" borderId="25" xfId="75" applyFont="1" applyBorder="1" applyAlignment="1" applyProtection="1">
      <alignment horizontal="center" vertical="center" wrapText="1"/>
      <protection locked="0"/>
    </xf>
    <xf numFmtId="0" fontId="12" fillId="0" borderId="0" xfId="111" applyFont="1" applyAlignment="1">
      <alignment horizontal="center"/>
    </xf>
    <xf numFmtId="0" fontId="12" fillId="0" borderId="8" xfId="215" applyFont="1" applyBorder="1" applyAlignment="1">
      <alignment horizontal="center" vertical="center"/>
    </xf>
    <xf numFmtId="0" fontId="12" fillId="0" borderId="2" xfId="215" applyFont="1" applyBorder="1" applyAlignment="1">
      <alignment horizontal="center" vertical="center"/>
    </xf>
    <xf numFmtId="0" fontId="12" fillId="0" borderId="25" xfId="111" applyFont="1" applyBorder="1" applyAlignment="1">
      <alignment horizontal="center" vertical="center" wrapText="1"/>
    </xf>
    <xf numFmtId="0" fontId="12" fillId="0" borderId="7" xfId="215" applyFont="1" applyBorder="1" applyAlignment="1">
      <alignment horizontal="center" vertical="center" wrapText="1"/>
    </xf>
    <xf numFmtId="0" fontId="12" fillId="0" borderId="12" xfId="215" applyFont="1" applyBorder="1" applyAlignment="1">
      <alignment horizontal="center" vertical="center" wrapText="1"/>
    </xf>
    <xf numFmtId="0" fontId="12" fillId="0" borderId="26" xfId="111" applyFont="1" applyBorder="1" applyAlignment="1">
      <alignment horizontal="center"/>
    </xf>
    <xf numFmtId="0" fontId="12" fillId="0" borderId="28" xfId="111" applyFont="1" applyBorder="1" applyAlignment="1">
      <alignment horizontal="center"/>
    </xf>
    <xf numFmtId="0" fontId="12" fillId="0" borderId="7" xfId="75" applyFont="1" applyBorder="1" applyAlignment="1">
      <alignment horizontal="center" vertical="center" wrapText="1"/>
    </xf>
    <xf numFmtId="0" fontId="12" fillId="0" borderId="8" xfId="75" applyFont="1" applyBorder="1" applyAlignment="1">
      <alignment horizontal="center" vertical="center" wrapText="1"/>
    </xf>
    <xf numFmtId="0" fontId="11" fillId="0" borderId="13" xfId="75" applyFont="1" applyBorder="1" applyAlignment="1">
      <alignment horizontal="center" vertical="center" wrapText="1"/>
    </xf>
    <xf numFmtId="0" fontId="11" fillId="0" borderId="12" xfId="75" applyFont="1" applyBorder="1" applyAlignment="1">
      <alignment horizontal="center" vertical="center" wrapText="1"/>
    </xf>
    <xf numFmtId="0" fontId="11" fillId="0" borderId="2" xfId="75" applyFont="1" applyBorder="1" applyAlignment="1">
      <alignment horizontal="center" vertical="center" wrapText="1"/>
    </xf>
    <xf numFmtId="0" fontId="11" fillId="0" borderId="14" xfId="75" applyFont="1" applyBorder="1" applyAlignment="1">
      <alignment horizontal="center" vertical="center" wrapText="1"/>
    </xf>
    <xf numFmtId="0" fontId="12" fillId="0" borderId="4" xfId="111" applyFont="1" applyBorder="1" applyAlignment="1">
      <alignment horizontal="center"/>
    </xf>
    <xf numFmtId="0" fontId="12" fillId="0" borderId="11" xfId="111" applyFont="1" applyBorder="1" applyAlignment="1">
      <alignment horizontal="center"/>
    </xf>
    <xf numFmtId="0" fontId="12" fillId="0" borderId="10" xfId="111" applyFont="1" applyBorder="1" applyAlignment="1">
      <alignment horizontal="center"/>
    </xf>
    <xf numFmtId="0" fontId="12" fillId="0" borderId="27" xfId="111" applyFont="1" applyBorder="1" applyAlignment="1">
      <alignment horizontal="center"/>
    </xf>
    <xf numFmtId="0" fontId="12" fillId="0" borderId="26" xfId="111" applyFont="1" applyBorder="1" applyAlignment="1">
      <alignment horizontal="center" vertical="center" wrapText="1"/>
    </xf>
    <xf numFmtId="0" fontId="12" fillId="0" borderId="28" xfId="111" applyFont="1" applyBorder="1" applyAlignment="1">
      <alignment horizontal="center" vertical="center" wrapText="1"/>
    </xf>
    <xf numFmtId="2" fontId="11" fillId="0" borderId="26" xfId="219" applyNumberFormat="1" applyFont="1" applyBorder="1" applyAlignment="1">
      <alignment horizontal="center" vertical="center"/>
    </xf>
    <xf numFmtId="2" fontId="11" fillId="0" borderId="27" xfId="219" applyNumberFormat="1" applyFont="1" applyBorder="1" applyAlignment="1">
      <alignment horizontal="center" vertical="center"/>
    </xf>
    <xf numFmtId="2" fontId="11" fillId="0" borderId="25" xfId="215" applyNumberFormat="1" applyFont="1" applyBorder="1" applyAlignment="1">
      <alignment horizontal="center" vertical="center" wrapText="1"/>
    </xf>
    <xf numFmtId="0" fontId="12" fillId="0" borderId="25" xfId="215" applyFont="1" applyBorder="1" applyAlignment="1">
      <alignment horizontal="center" vertical="center" wrapText="1"/>
    </xf>
    <xf numFmtId="2" fontId="11" fillId="0" borderId="25" xfId="111" applyNumberFormat="1" applyFont="1" applyBorder="1" applyAlignment="1">
      <alignment horizontal="center" vertical="center"/>
    </xf>
    <xf numFmtId="0" fontId="12" fillId="0" borderId="7" xfId="111" applyFont="1" applyBorder="1" applyAlignment="1">
      <alignment horizontal="center" vertical="center" wrapText="1"/>
    </xf>
    <xf numFmtId="0" fontId="12" fillId="0" borderId="8" xfId="111" applyFont="1" applyBorder="1" applyAlignment="1">
      <alignment horizontal="center" vertical="center" wrapText="1"/>
    </xf>
    <xf numFmtId="0" fontId="11" fillId="0" borderId="26" xfId="111" applyFont="1" applyBorder="1" applyAlignment="1">
      <alignment horizontal="center" vertical="center" wrapText="1"/>
    </xf>
    <xf numFmtId="0" fontId="11" fillId="0" borderId="28" xfId="111" applyFont="1" applyBorder="1" applyAlignment="1">
      <alignment horizontal="center" vertical="center" wrapText="1"/>
    </xf>
    <xf numFmtId="0" fontId="11" fillId="0" borderId="27" xfId="111" applyFont="1" applyBorder="1" applyAlignment="1">
      <alignment horizontal="center" vertical="center" wrapText="1"/>
    </xf>
    <xf numFmtId="0" fontId="11" fillId="0" borderId="0" xfId="111" applyFont="1" applyAlignment="1">
      <alignment horizontal="left" vertical="center" wrapText="1"/>
    </xf>
    <xf numFmtId="0" fontId="12" fillId="0" borderId="0" xfId="111" applyFont="1" applyAlignment="1">
      <alignment horizontal="center" wrapText="1"/>
    </xf>
    <xf numFmtId="0" fontId="12" fillId="0" borderId="25" xfId="111" applyFont="1" applyBorder="1" applyAlignment="1">
      <alignment horizontal="center" wrapText="1"/>
    </xf>
    <xf numFmtId="0" fontId="11" fillId="0" borderId="0" xfId="111" quotePrefix="1" applyFont="1" applyAlignment="1">
      <alignment horizontal="left" vertical="top" wrapText="1"/>
    </xf>
    <xf numFmtId="0" fontId="11" fillId="0" borderId="0" xfId="111" quotePrefix="1" applyFont="1" applyAlignment="1">
      <alignment vertical="top" wrapText="1"/>
    </xf>
    <xf numFmtId="0" fontId="11" fillId="0" borderId="0" xfId="75" applyFont="1" applyAlignment="1">
      <alignment horizontal="left" vertical="center" wrapText="1"/>
    </xf>
    <xf numFmtId="0" fontId="12" fillId="0" borderId="27" xfId="111" applyFont="1" applyBorder="1" applyAlignment="1">
      <alignment horizontal="center" vertical="center" wrapText="1"/>
    </xf>
    <xf numFmtId="2" fontId="11" fillId="0" borderId="26" xfId="75" applyNumberFormat="1" applyFont="1" applyBorder="1" applyAlignment="1">
      <alignment horizontal="center" vertical="center"/>
    </xf>
    <xf numFmtId="2" fontId="11" fillId="0" borderId="27" xfId="75" applyNumberFormat="1" applyFont="1" applyBorder="1" applyAlignment="1">
      <alignment horizontal="center" vertical="center"/>
    </xf>
    <xf numFmtId="0" fontId="10" fillId="0" borderId="0" xfId="111" applyFont="1" applyAlignment="1">
      <alignment horizontal="center" wrapText="1"/>
    </xf>
    <xf numFmtId="0" fontId="10" fillId="0" borderId="0" xfId="111" applyFont="1" applyAlignment="1">
      <alignment horizontal="center"/>
    </xf>
    <xf numFmtId="0" fontId="11" fillId="0" borderId="8" xfId="75" applyFont="1" applyBorder="1" applyAlignment="1">
      <alignment horizontal="left" vertical="top" wrapText="1"/>
    </xf>
    <xf numFmtId="0" fontId="12" fillId="0" borderId="4" xfId="75" applyFont="1" applyBorder="1" applyAlignment="1">
      <alignment horizontal="center" vertical="center" wrapText="1"/>
    </xf>
    <xf numFmtId="0" fontId="12" fillId="0" borderId="10" xfId="75" applyFont="1" applyBorder="1" applyAlignment="1">
      <alignment horizontal="center" vertical="center" wrapText="1"/>
    </xf>
    <xf numFmtId="0" fontId="11" fillId="0" borderId="4" xfId="75" applyFont="1" applyBorder="1" applyAlignment="1" applyProtection="1">
      <alignment horizontal="center" vertical="center" wrapText="1"/>
      <protection locked="0"/>
    </xf>
    <xf numFmtId="0" fontId="11" fillId="0" borderId="11" xfId="75" applyFont="1" applyBorder="1" applyAlignment="1" applyProtection="1">
      <alignment horizontal="center" vertical="center" wrapText="1"/>
      <protection locked="0"/>
    </xf>
    <xf numFmtId="0" fontId="11" fillId="0" borderId="10" xfId="75" applyFont="1" applyBorder="1" applyAlignment="1" applyProtection="1">
      <alignment horizontal="center" vertical="center" wrapText="1"/>
      <protection locked="0"/>
    </xf>
    <xf numFmtId="0" fontId="12" fillId="0" borderId="11" xfId="75" applyFont="1" applyBorder="1" applyAlignment="1">
      <alignment horizontal="center" vertical="center" wrapText="1"/>
    </xf>
    <xf numFmtId="2" fontId="11" fillId="0" borderId="26" xfId="75" applyNumberFormat="1" applyFont="1" applyBorder="1" applyAlignment="1">
      <alignment horizontal="center" vertical="center" wrapText="1"/>
    </xf>
    <xf numFmtId="2" fontId="11" fillId="0" borderId="27" xfId="75" applyNumberFormat="1" applyFont="1" applyBorder="1" applyAlignment="1">
      <alignment horizontal="center" vertical="center" wrapText="1"/>
    </xf>
    <xf numFmtId="0" fontId="11" fillId="0" borderId="5" xfId="75" applyFont="1" applyBorder="1" applyAlignment="1">
      <alignment horizontal="left" vertical="top" wrapText="1"/>
    </xf>
    <xf numFmtId="0" fontId="11" fillId="0" borderId="3" xfId="75" applyFont="1" applyBorder="1" applyAlignment="1">
      <alignment horizontal="left" vertical="top" wrapText="1"/>
    </xf>
    <xf numFmtId="0" fontId="11" fillId="0" borderId="5" xfId="110" applyFont="1" applyBorder="1" applyAlignment="1">
      <alignment horizontal="center" vertical="top" wrapText="1"/>
    </xf>
    <xf numFmtId="0" fontId="11" fillId="0" borderId="6" xfId="110" applyFont="1" applyBorder="1" applyAlignment="1">
      <alignment horizontal="center" vertical="top" wrapText="1"/>
    </xf>
    <xf numFmtId="0" fontId="11" fillId="0" borderId="3" xfId="110" applyFont="1" applyBorder="1" applyAlignment="1">
      <alignment horizontal="center" vertical="top" wrapText="1"/>
    </xf>
    <xf numFmtId="0" fontId="11" fillId="0" borderId="5" xfId="75" applyFont="1" applyBorder="1" applyAlignment="1">
      <alignment horizontal="center" vertical="top" wrapText="1"/>
    </xf>
    <xf numFmtId="0" fontId="11" fillId="0" borderId="3" xfId="75" applyFont="1" applyBorder="1" applyAlignment="1">
      <alignment horizontal="center" vertical="top" wrapText="1"/>
    </xf>
    <xf numFmtId="0" fontId="12" fillId="0" borderId="1" xfId="110" applyFont="1" applyBorder="1" applyAlignment="1">
      <alignment horizontal="center" vertical="top" wrapText="1"/>
    </xf>
    <xf numFmtId="0" fontId="11" fillId="0" borderId="5" xfId="110" applyFont="1" applyBorder="1" applyAlignment="1">
      <alignment horizontal="left" vertical="top" wrapText="1"/>
    </xf>
    <xf numFmtId="0" fontId="11" fillId="0" borderId="6" xfId="110" applyFont="1" applyBorder="1" applyAlignment="1">
      <alignment horizontal="left" vertical="top" wrapText="1"/>
    </xf>
    <xf numFmtId="0" fontId="11" fillId="0" borderId="3" xfId="110" applyFont="1" applyBorder="1" applyAlignment="1">
      <alignment horizontal="left" vertical="top" wrapText="1"/>
    </xf>
    <xf numFmtId="0" fontId="11" fillId="0" borderId="5" xfId="75" applyFont="1" applyBorder="1" applyAlignment="1">
      <alignment horizontal="center" vertical="center"/>
    </xf>
    <xf numFmtId="0" fontId="11" fillId="0" borderId="6" xfId="75" applyFont="1" applyBorder="1" applyAlignment="1">
      <alignment horizontal="center" vertical="center"/>
    </xf>
    <xf numFmtId="0" fontId="11" fillId="0" borderId="3" xfId="75" applyFont="1" applyBorder="1" applyAlignment="1">
      <alignment horizontal="center" vertical="center"/>
    </xf>
    <xf numFmtId="0" fontId="11" fillId="0" borderId="1" xfId="75" applyFont="1" applyBorder="1" applyAlignment="1">
      <alignment horizontal="center" vertical="center" wrapText="1"/>
    </xf>
    <xf numFmtId="0" fontId="12" fillId="0" borderId="4" xfId="98" applyFont="1" applyBorder="1" applyAlignment="1">
      <alignment horizontal="center" vertical="center" wrapText="1"/>
    </xf>
    <xf numFmtId="0" fontId="12" fillId="0" borderId="11" xfId="98" applyFont="1" applyBorder="1" applyAlignment="1">
      <alignment horizontal="center" vertical="center" wrapText="1"/>
    </xf>
    <xf numFmtId="0" fontId="12" fillId="0" borderId="10" xfId="98" applyFont="1" applyBorder="1" applyAlignment="1">
      <alignment horizontal="center" vertical="center" wrapText="1"/>
    </xf>
    <xf numFmtId="0" fontId="11" fillId="0" borderId="1" xfId="75" applyFont="1" applyBorder="1" applyAlignment="1">
      <alignment horizontal="center" vertical="center"/>
    </xf>
    <xf numFmtId="0" fontId="12" fillId="0" borderId="0" xfId="98" applyFont="1" applyAlignment="1">
      <alignment horizontal="center" vertical="center"/>
    </xf>
    <xf numFmtId="14" fontId="12" fillId="0" borderId="0" xfId="98" applyNumberFormat="1" applyFont="1" applyAlignment="1">
      <alignment horizontal="center" vertical="center" wrapText="1"/>
    </xf>
    <xf numFmtId="1" fontId="12" fillId="0" borderId="0" xfId="98" applyNumberFormat="1" applyFont="1" applyAlignment="1" applyProtection="1">
      <alignment horizontal="center" vertical="center"/>
      <protection locked="0"/>
    </xf>
    <xf numFmtId="0" fontId="28" fillId="0" borderId="0" xfId="75" applyFont="1" applyAlignment="1">
      <alignment horizontal="left" wrapText="1"/>
    </xf>
    <xf numFmtId="2" fontId="12" fillId="0" borderId="4" xfId="113" applyNumberFormat="1" applyFont="1" applyBorder="1" applyAlignment="1">
      <alignment horizontal="center"/>
    </xf>
    <xf numFmtId="2" fontId="12" fillId="0" borderId="10" xfId="113" applyNumberFormat="1" applyFont="1" applyBorder="1" applyAlignment="1">
      <alignment horizontal="center"/>
    </xf>
    <xf numFmtId="0" fontId="11" fillId="0" borderId="5" xfId="110" applyFont="1" applyBorder="1" applyAlignment="1">
      <alignment horizontal="center" vertical="center" wrapText="1"/>
    </xf>
    <xf numFmtId="0" fontId="11" fillId="0" borderId="6" xfId="110" applyFont="1" applyBorder="1" applyAlignment="1">
      <alignment horizontal="center" vertical="center" wrapText="1"/>
    </xf>
    <xf numFmtId="0" fontId="11" fillId="0" borderId="3" xfId="110" applyFont="1" applyBorder="1" applyAlignment="1">
      <alignment horizontal="center" vertical="center" wrapText="1"/>
    </xf>
    <xf numFmtId="2" fontId="11" fillId="0" borderId="26" xfId="0" applyNumberFormat="1" applyFont="1" applyBorder="1" applyAlignment="1">
      <alignment horizontal="center" vertical="center"/>
    </xf>
    <xf numFmtId="2" fontId="11" fillId="0" borderId="27" xfId="0" applyNumberFormat="1" applyFont="1" applyBorder="1" applyAlignment="1">
      <alignment horizontal="center" vertical="center"/>
    </xf>
    <xf numFmtId="2" fontId="11" fillId="0" borderId="26" xfId="0" applyNumberFormat="1" applyFont="1" applyFill="1" applyBorder="1" applyAlignment="1">
      <alignment horizontal="center" vertical="center"/>
    </xf>
    <xf numFmtId="2" fontId="11" fillId="0" borderId="27" xfId="0" applyNumberFormat="1" applyFont="1" applyFill="1" applyBorder="1" applyAlignment="1">
      <alignment horizontal="center" vertical="center"/>
    </xf>
    <xf numFmtId="0" fontId="11" fillId="0" borderId="6" xfId="75" applyFont="1" applyBorder="1" applyAlignment="1">
      <alignment horizontal="left" vertical="top" wrapText="1"/>
    </xf>
    <xf numFmtId="0" fontId="11" fillId="0" borderId="5" xfId="75" applyFont="1" applyBorder="1" applyAlignment="1">
      <alignment horizontal="center" vertical="top"/>
    </xf>
    <xf numFmtId="0" fontId="11" fillId="0" borderId="6" xfId="75" applyFont="1" applyBorder="1" applyAlignment="1">
      <alignment horizontal="center" vertical="top"/>
    </xf>
    <xf numFmtId="0" fontId="11" fillId="0" borderId="3" xfId="75" applyFont="1" applyBorder="1" applyAlignment="1">
      <alignment horizontal="center" vertical="top"/>
    </xf>
    <xf numFmtId="0" fontId="12" fillId="0" borderId="0" xfId="98" applyFont="1" applyAlignment="1">
      <alignment horizontal="center"/>
    </xf>
    <xf numFmtId="14" fontId="12" fillId="0" borderId="0" xfId="98" applyNumberFormat="1" applyFont="1" applyAlignment="1">
      <alignment horizontal="center"/>
    </xf>
    <xf numFmtId="0" fontId="12" fillId="0" borderId="1" xfId="75" applyFont="1" applyFill="1" applyBorder="1" applyAlignment="1">
      <alignment horizontal="center" vertical="top" wrapText="1"/>
    </xf>
    <xf numFmtId="0" fontId="11" fillId="0" borderId="5" xfId="75" applyFont="1" applyFill="1" applyBorder="1" applyAlignment="1">
      <alignment horizontal="left" vertical="top" wrapText="1"/>
    </xf>
    <xf numFmtId="0" fontId="11" fillId="0" borderId="6" xfId="75" applyFont="1" applyFill="1" applyBorder="1" applyAlignment="1">
      <alignment horizontal="left" vertical="top" wrapText="1"/>
    </xf>
    <xf numFmtId="0" fontId="11" fillId="0" borderId="3" xfId="75" applyFont="1" applyFill="1" applyBorder="1" applyAlignment="1">
      <alignment horizontal="left" vertical="top" wrapText="1"/>
    </xf>
    <xf numFmtId="0" fontId="11" fillId="0" borderId="5" xfId="75" applyFont="1" applyFill="1" applyBorder="1" applyAlignment="1">
      <alignment horizontal="center" vertical="center"/>
    </xf>
    <xf numFmtId="0" fontId="11" fillId="0" borderId="6" xfId="75" applyFont="1" applyFill="1" applyBorder="1" applyAlignment="1">
      <alignment horizontal="center" vertical="center"/>
    </xf>
    <xf numFmtId="0" fontId="11" fillId="0" borderId="3" xfId="75" applyFont="1" applyFill="1" applyBorder="1" applyAlignment="1">
      <alignment horizontal="center" vertical="center"/>
    </xf>
    <xf numFmtId="0" fontId="11" fillId="0" borderId="5" xfId="75" applyFont="1" applyFill="1" applyBorder="1" applyAlignment="1">
      <alignment horizontal="left" vertical="center" wrapText="1"/>
    </xf>
    <xf numFmtId="0" fontId="11" fillId="0" borderId="6" xfId="75" applyFont="1" applyFill="1" applyBorder="1" applyAlignment="1">
      <alignment horizontal="left" vertical="center" wrapText="1"/>
    </xf>
    <xf numFmtId="0" fontId="11" fillId="0" borderId="3" xfId="75" applyFont="1" applyFill="1" applyBorder="1" applyAlignment="1">
      <alignment horizontal="left" vertical="center" wrapText="1"/>
    </xf>
    <xf numFmtId="0" fontId="12" fillId="0" borderId="25" xfId="98" applyFont="1" applyBorder="1" applyAlignment="1">
      <alignment horizontal="center" wrapText="1"/>
    </xf>
    <xf numFmtId="0" fontId="12" fillId="0" borderId="1" xfId="98" applyFont="1" applyBorder="1" applyAlignment="1">
      <alignment horizontal="center"/>
    </xf>
    <xf numFmtId="0" fontId="26" fillId="0" borderId="0" xfId="98" applyFont="1" applyAlignment="1">
      <alignment horizontal="center"/>
    </xf>
    <xf numFmtId="14" fontId="26" fillId="0" borderId="0" xfId="98" applyNumberFormat="1" applyFont="1" applyAlignment="1">
      <alignment horizontal="center" vertical="top" wrapText="1"/>
    </xf>
    <xf numFmtId="0" fontId="56" fillId="0" borderId="2" xfId="111" applyFont="1" applyBorder="1" applyAlignment="1">
      <alignment horizontal="center" wrapText="1"/>
    </xf>
    <xf numFmtId="0" fontId="12" fillId="0" borderId="4" xfId="98" applyFont="1" applyBorder="1" applyAlignment="1">
      <alignment horizontal="center" vertical="center"/>
    </xf>
    <xf numFmtId="0" fontId="12" fillId="0" borderId="11" xfId="98" applyFont="1" applyBorder="1" applyAlignment="1">
      <alignment horizontal="center" vertical="center"/>
    </xf>
    <xf numFmtId="0" fontId="12" fillId="0" borderId="10" xfId="98" applyFont="1" applyBorder="1" applyAlignment="1">
      <alignment horizontal="center" vertical="center"/>
    </xf>
    <xf numFmtId="2" fontId="11" fillId="0" borderId="26" xfId="113" applyNumberFormat="1" applyFont="1" applyBorder="1" applyAlignment="1">
      <alignment horizontal="center"/>
    </xf>
    <xf numFmtId="2" fontId="11" fillId="0" borderId="27" xfId="113" applyNumberFormat="1" applyFont="1" applyBorder="1" applyAlignment="1">
      <alignment horizont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3" xfId="0" applyFont="1" applyBorder="1" applyAlignment="1">
      <alignment horizontal="center" vertical="center"/>
    </xf>
    <xf numFmtId="0" fontId="11" fillId="0" borderId="25" xfId="0" applyFont="1" applyBorder="1" applyAlignment="1">
      <alignment horizontal="center" vertical="center"/>
    </xf>
    <xf numFmtId="0" fontId="11" fillId="0" borderId="5" xfId="98" applyFont="1" applyBorder="1" applyAlignment="1">
      <alignment horizontal="left" vertical="center" wrapText="1"/>
    </xf>
    <xf numFmtId="0" fontId="11" fillId="0" borderId="6" xfId="98" applyFont="1" applyBorder="1" applyAlignment="1">
      <alignment horizontal="left" vertical="center" wrapText="1"/>
    </xf>
    <xf numFmtId="0" fontId="11" fillId="0" borderId="3" xfId="98" applyFont="1" applyBorder="1" applyAlignment="1">
      <alignment horizontal="left" vertical="center" wrapText="1"/>
    </xf>
    <xf numFmtId="0" fontId="11" fillId="0" borderId="5" xfId="0" applyFont="1" applyBorder="1" applyAlignment="1">
      <alignment horizontal="left" vertical="top" wrapText="1"/>
    </xf>
    <xf numFmtId="0" fontId="11" fillId="0" borderId="6" xfId="0" applyFont="1" applyBorder="1" applyAlignment="1">
      <alignment horizontal="left" vertical="top" wrapText="1"/>
    </xf>
    <xf numFmtId="0" fontId="11" fillId="0" borderId="3" xfId="0" applyFont="1" applyBorder="1" applyAlignment="1">
      <alignment horizontal="left" vertical="top" wrapText="1"/>
    </xf>
    <xf numFmtId="0" fontId="11" fillId="0" borderId="2" xfId="111" applyFont="1" applyBorder="1" applyAlignment="1">
      <alignment horizontal="center" wrapText="1"/>
    </xf>
    <xf numFmtId="0" fontId="12" fillId="0" borderId="4" xfId="0" applyFont="1" applyBorder="1" applyAlignment="1">
      <alignment horizontal="center" vertical="center" wrapText="1"/>
    </xf>
    <xf numFmtId="0" fontId="12" fillId="0" borderId="10" xfId="0" applyFont="1" applyBorder="1" applyAlignment="1">
      <alignment horizontal="center" vertical="center" wrapText="1"/>
    </xf>
    <xf numFmtId="0" fontId="11" fillId="0" borderId="5" xfId="0" applyFont="1" applyBorder="1" applyAlignment="1">
      <alignment horizontal="left" vertical="center" wrapText="1"/>
    </xf>
    <xf numFmtId="0" fontId="11" fillId="0" borderId="6" xfId="0" applyFont="1" applyBorder="1" applyAlignment="1">
      <alignment horizontal="left" vertical="center" wrapText="1"/>
    </xf>
    <xf numFmtId="0" fontId="11" fillId="0" borderId="3" xfId="0" applyFont="1" applyBorder="1" applyAlignment="1">
      <alignment horizontal="left" vertical="center" wrapText="1"/>
    </xf>
    <xf numFmtId="0" fontId="12" fillId="0" borderId="25" xfId="0" applyFont="1" applyBorder="1" applyAlignment="1">
      <alignment horizontal="center" vertical="center" wrapText="1"/>
    </xf>
    <xf numFmtId="0" fontId="11" fillId="0" borderId="5" xfId="0" applyFont="1" applyBorder="1" applyAlignment="1">
      <alignment horizontal="left" vertical="center"/>
    </xf>
    <xf numFmtId="0" fontId="11" fillId="0" borderId="6" xfId="0" applyFont="1" applyBorder="1" applyAlignment="1">
      <alignment horizontal="left" vertical="center"/>
    </xf>
    <xf numFmtId="0" fontId="11" fillId="0" borderId="3" xfId="0" applyFont="1" applyBorder="1" applyAlignment="1">
      <alignment horizontal="left" vertical="center"/>
    </xf>
    <xf numFmtId="0" fontId="12" fillId="0" borderId="26"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27" xfId="0" applyFont="1" applyBorder="1" applyAlignment="1">
      <alignment horizontal="center" vertical="center" wrapText="1"/>
    </xf>
    <xf numFmtId="0" fontId="11" fillId="0" borderId="5" xfId="0" applyFont="1" applyBorder="1" applyAlignment="1">
      <alignment horizontal="center" vertical="top"/>
    </xf>
    <xf numFmtId="0" fontId="11" fillId="0" borderId="6" xfId="0" applyFont="1" applyBorder="1" applyAlignment="1">
      <alignment horizontal="center" vertical="top"/>
    </xf>
    <xf numFmtId="0" fontId="11" fillId="0" borderId="3" xfId="0" applyFont="1" applyBorder="1" applyAlignment="1">
      <alignment horizontal="center" vertical="top"/>
    </xf>
    <xf numFmtId="49" fontId="26" fillId="0" borderId="0" xfId="98" applyNumberFormat="1" applyFont="1" applyAlignment="1">
      <alignment horizontal="center" wrapText="1"/>
    </xf>
    <xf numFmtId="0" fontId="93" fillId="0" borderId="25" xfId="98" applyFont="1" applyBorder="1" applyAlignment="1">
      <alignment horizontal="center" vertical="center" wrapText="1"/>
    </xf>
    <xf numFmtId="0" fontId="11" fillId="0" borderId="0" xfId="0" applyFont="1" applyAlignment="1">
      <alignment horizontal="left" vertical="center" wrapText="1"/>
    </xf>
    <xf numFmtId="0" fontId="12" fillId="0" borderId="25" xfId="98" applyFont="1" applyBorder="1" applyAlignment="1">
      <alignment horizontal="center" vertical="center" wrapText="1"/>
    </xf>
    <xf numFmtId="14" fontId="26" fillId="0" borderId="0" xfId="98" applyNumberFormat="1" applyFont="1" applyAlignment="1">
      <alignment horizontal="center" wrapText="1"/>
    </xf>
    <xf numFmtId="0" fontId="26" fillId="0" borderId="25" xfId="98" applyFont="1" applyBorder="1" applyAlignment="1">
      <alignment horizontal="center" vertical="top" wrapText="1"/>
    </xf>
    <xf numFmtId="0" fontId="36" fillId="0" borderId="0" xfId="75" applyFont="1" applyAlignment="1">
      <alignment horizontal="left" wrapText="1"/>
    </xf>
    <xf numFmtId="0" fontId="56" fillId="0" borderId="5" xfId="98" applyFont="1" applyBorder="1" applyAlignment="1">
      <alignment horizontal="center"/>
    </xf>
    <xf numFmtId="0" fontId="56" fillId="0" borderId="6" xfId="98" applyFont="1" applyBorder="1" applyAlignment="1">
      <alignment horizontal="center"/>
    </xf>
    <xf numFmtId="0" fontId="56" fillId="0" borderId="3" xfId="98" applyFont="1" applyBorder="1" applyAlignment="1">
      <alignment horizontal="center"/>
    </xf>
    <xf numFmtId="49" fontId="56" fillId="0" borderId="5" xfId="98" applyNumberFormat="1" applyFont="1" applyBorder="1" applyAlignment="1">
      <alignment horizontal="center" vertical="center" wrapText="1"/>
    </xf>
    <xf numFmtId="49" fontId="56" fillId="0" borderId="6" xfId="98" applyNumberFormat="1" applyFont="1" applyBorder="1" applyAlignment="1">
      <alignment horizontal="center" vertical="center" wrapText="1"/>
    </xf>
    <xf numFmtId="49" fontId="56" fillId="0" borderId="3" xfId="98" applyNumberFormat="1" applyFont="1" applyBorder="1" applyAlignment="1">
      <alignment horizontal="center" vertical="center" wrapText="1"/>
    </xf>
    <xf numFmtId="0" fontId="56" fillId="0" borderId="5" xfId="98" applyFont="1" applyBorder="1" applyAlignment="1">
      <alignment horizontal="center" vertical="center" wrapText="1"/>
    </xf>
    <xf numFmtId="0" fontId="56" fillId="0" borderId="6" xfId="98" applyFont="1" applyBorder="1" applyAlignment="1">
      <alignment horizontal="center" vertical="center" wrapText="1"/>
    </xf>
    <xf numFmtId="0" fontId="56" fillId="0" borderId="3" xfId="98" applyFont="1" applyBorder="1" applyAlignment="1">
      <alignment horizontal="center" vertical="center" wrapText="1"/>
    </xf>
    <xf numFmtId="0" fontId="12" fillId="0" borderId="26" xfId="98" applyFont="1" applyBorder="1" applyAlignment="1">
      <alignment horizontal="center" vertical="center" wrapText="1"/>
    </xf>
    <xf numFmtId="0" fontId="12" fillId="0" borderId="28" xfId="98" applyFont="1" applyBorder="1" applyAlignment="1">
      <alignment horizontal="center" vertical="center" wrapText="1"/>
    </xf>
    <xf numFmtId="0" fontId="12" fillId="0" borderId="27" xfId="98" applyFont="1" applyBorder="1" applyAlignment="1">
      <alignment horizontal="center" vertical="center" wrapText="1"/>
    </xf>
    <xf numFmtId="0" fontId="93" fillId="0" borderId="26" xfId="98" applyFont="1" applyBorder="1" applyAlignment="1">
      <alignment horizontal="center" vertical="center" wrapText="1"/>
    </xf>
    <xf numFmtId="0" fontId="93" fillId="0" borderId="28" xfId="98" applyFont="1" applyBorder="1" applyAlignment="1">
      <alignment horizontal="center" vertical="center" wrapText="1"/>
    </xf>
    <xf numFmtId="0" fontId="93" fillId="0" borderId="27" xfId="98" applyFont="1" applyBorder="1" applyAlignment="1">
      <alignment horizontal="center" vertical="center" wrapText="1"/>
    </xf>
    <xf numFmtId="0" fontId="26" fillId="0" borderId="0" xfId="98" applyFont="1" applyAlignment="1">
      <alignment horizontal="center" vertical="top" wrapText="1"/>
    </xf>
    <xf numFmtId="0" fontId="16" fillId="0" borderId="0" xfId="103" applyFont="1" applyAlignment="1">
      <alignment horizontal="left" vertical="top" wrapText="1"/>
    </xf>
    <xf numFmtId="0" fontId="105" fillId="0" borderId="0" xfId="103" applyFont="1" applyAlignment="1">
      <alignment horizontal="left" vertical="top" wrapText="1"/>
    </xf>
    <xf numFmtId="0" fontId="12" fillId="0" borderId="11" xfId="0" applyFont="1" applyBorder="1" applyAlignment="1">
      <alignment horizontal="center" vertical="center" wrapText="1"/>
    </xf>
    <xf numFmtId="3" fontId="12" fillId="0" borderId="25" xfId="0" applyNumberFormat="1" applyFont="1" applyBorder="1" applyAlignment="1">
      <alignment horizontal="center" vertical="center" wrapText="1"/>
    </xf>
    <xf numFmtId="3" fontId="11" fillId="0" borderId="5" xfId="0" applyNumberFormat="1" applyFont="1" applyBorder="1" applyAlignment="1">
      <alignment horizontal="center" vertical="center" wrapText="1"/>
    </xf>
    <xf numFmtId="3" fontId="11" fillId="0" borderId="6" xfId="0" applyNumberFormat="1" applyFont="1" applyBorder="1" applyAlignment="1">
      <alignment horizontal="center" vertical="center" wrapText="1"/>
    </xf>
    <xf numFmtId="3" fontId="11" fillId="0" borderId="3" xfId="0" applyNumberFormat="1" applyFont="1" applyBorder="1" applyAlignment="1">
      <alignment horizontal="center" vertical="center" wrapText="1"/>
    </xf>
    <xf numFmtId="3" fontId="11" fillId="0" borderId="25" xfId="0" applyNumberFormat="1" applyFont="1" applyBorder="1" applyAlignment="1">
      <alignment horizontal="center" vertical="center" wrapText="1"/>
    </xf>
    <xf numFmtId="3" fontId="11" fillId="0" borderId="1" xfId="0" applyNumberFormat="1" applyFont="1" applyBorder="1" applyAlignment="1">
      <alignment horizontal="center" vertical="center" wrapText="1"/>
    </xf>
    <xf numFmtId="3" fontId="11" fillId="0" borderId="5" xfId="0" applyNumberFormat="1" applyFont="1" applyBorder="1" applyAlignment="1">
      <alignment horizontal="left" vertical="center" wrapText="1"/>
    </xf>
    <xf numFmtId="3" fontId="11" fillId="0" borderId="3" xfId="0" applyNumberFormat="1" applyFont="1" applyBorder="1" applyAlignment="1">
      <alignment horizontal="left" vertical="center" wrapText="1"/>
    </xf>
    <xf numFmtId="3" fontId="11" fillId="0" borderId="6" xfId="0" applyNumberFormat="1" applyFont="1" applyBorder="1" applyAlignment="1">
      <alignment horizontal="left" vertical="center" wrapText="1"/>
    </xf>
    <xf numFmtId="0" fontId="10" fillId="0" borderId="0" xfId="103" applyFont="1" applyAlignment="1">
      <alignment horizontal="center" wrapText="1"/>
    </xf>
    <xf numFmtId="0" fontId="14" fillId="0" borderId="0" xfId="103" applyFont="1" applyAlignment="1">
      <alignment horizontal="center" vertical="center" wrapText="1"/>
    </xf>
    <xf numFmtId="0" fontId="12" fillId="0" borderId="5" xfId="0" applyFont="1" applyBorder="1" applyAlignment="1">
      <alignment horizontal="center" vertical="center" wrapText="1"/>
    </xf>
    <xf numFmtId="0" fontId="12" fillId="0" borderId="3" xfId="0" applyFont="1" applyBorder="1" applyAlignment="1">
      <alignment horizontal="center" vertical="center" wrapText="1"/>
    </xf>
    <xf numFmtId="0" fontId="16" fillId="0" borderId="0" xfId="103" applyFont="1" applyAlignment="1">
      <alignment horizontal="left" vertical="center" wrapText="1"/>
    </xf>
    <xf numFmtId="0" fontId="12" fillId="0" borderId="1" xfId="103" applyFont="1" applyBorder="1" applyAlignment="1">
      <alignment horizontal="center" vertical="center" wrapText="1"/>
    </xf>
    <xf numFmtId="0" fontId="16" fillId="0" borderId="1" xfId="103" applyFont="1" applyBorder="1" applyAlignment="1">
      <alignment horizontal="center" vertical="center"/>
    </xf>
    <xf numFmtId="0" fontId="16" fillId="0" borderId="1" xfId="103" applyFont="1" applyBorder="1" applyAlignment="1">
      <alignment vertical="center" wrapText="1"/>
    </xf>
    <xf numFmtId="0" fontId="16" fillId="0" borderId="1" xfId="103" applyFont="1" applyBorder="1" applyAlignment="1">
      <alignment horizontal="left" vertical="center" wrapText="1"/>
    </xf>
    <xf numFmtId="0" fontId="32" fillId="0" borderId="0" xfId="103" applyFont="1" applyAlignment="1">
      <alignment horizontal="center" wrapText="1"/>
    </xf>
    <xf numFmtId="0" fontId="14" fillId="0" borderId="0" xfId="103" applyFont="1" applyAlignment="1">
      <alignment horizontal="center" wrapText="1"/>
    </xf>
    <xf numFmtId="0" fontId="14" fillId="0" borderId="4" xfId="103" applyFont="1" applyBorder="1" applyAlignment="1">
      <alignment horizontal="center" vertical="center"/>
    </xf>
    <xf numFmtId="0" fontId="14" fillId="0" borderId="11" xfId="103" applyFont="1" applyBorder="1" applyAlignment="1">
      <alignment horizontal="center" vertical="center"/>
    </xf>
    <xf numFmtId="0" fontId="14" fillId="0" borderId="10" xfId="103" applyFont="1" applyBorder="1" applyAlignment="1">
      <alignment horizontal="center" vertical="center"/>
    </xf>
    <xf numFmtId="0" fontId="14" fillId="0" borderId="4" xfId="103" applyFont="1" applyBorder="1" applyAlignment="1">
      <alignment horizontal="center" vertical="center" wrapText="1"/>
    </xf>
    <xf numFmtId="0" fontId="14" fillId="0" borderId="11" xfId="103" applyFont="1" applyBorder="1" applyAlignment="1">
      <alignment horizontal="center" vertical="center" wrapText="1"/>
    </xf>
    <xf numFmtId="0" fontId="38" fillId="0" borderId="1" xfId="91" applyFont="1" applyBorder="1" applyAlignment="1">
      <alignment horizontal="center" vertical="center" wrapText="1"/>
    </xf>
    <xf numFmtId="0" fontId="16" fillId="0" borderId="0" xfId="103" applyFont="1" applyAlignment="1">
      <alignment horizontal="left" wrapText="1"/>
    </xf>
    <xf numFmtId="0" fontId="105" fillId="0" borderId="0" xfId="103" applyFont="1" applyAlignment="1">
      <alignment horizontal="left" wrapText="1"/>
    </xf>
    <xf numFmtId="0" fontId="95" fillId="0" borderId="1" xfId="91" applyFont="1" applyBorder="1" applyAlignment="1">
      <alignment horizontal="center" vertical="center" wrapText="1"/>
    </xf>
    <xf numFmtId="0" fontId="93" fillId="0" borderId="1" xfId="103" applyFont="1" applyBorder="1" applyAlignment="1">
      <alignment horizontal="center" vertical="center" wrapText="1"/>
    </xf>
    <xf numFmtId="0" fontId="11" fillId="0" borderId="1" xfId="103" applyFont="1" applyBorder="1" applyAlignment="1">
      <alignment horizontal="center" vertical="center" wrapText="1"/>
    </xf>
    <xf numFmtId="0" fontId="11" fillId="0" borderId="29" xfId="103" applyFont="1" applyBorder="1" applyAlignment="1">
      <alignment horizontal="center" vertical="center" wrapText="1"/>
    </xf>
    <xf numFmtId="0" fontId="11" fillId="0" borderId="6" xfId="103" applyFont="1" applyBorder="1" applyAlignment="1">
      <alignment horizontal="center" vertical="center" wrapText="1"/>
    </xf>
    <xf numFmtId="0" fontId="11" fillId="0" borderId="3" xfId="103" applyFont="1" applyBorder="1" applyAlignment="1">
      <alignment horizontal="center" vertical="center" wrapText="1"/>
    </xf>
    <xf numFmtId="0" fontId="11" fillId="0" borderId="29" xfId="195" applyFont="1" applyBorder="1" applyAlignment="1">
      <alignment horizontal="center" vertical="center" wrapText="1"/>
    </xf>
    <xf numFmtId="0" fontId="11" fillId="0" borderId="6" xfId="195" applyFont="1" applyBorder="1" applyAlignment="1">
      <alignment horizontal="center" vertical="center" wrapText="1"/>
    </xf>
    <xf numFmtId="0" fontId="11" fillId="0" borderId="3" xfId="195" applyFont="1" applyBorder="1" applyAlignment="1">
      <alignment horizontal="center" vertical="center" wrapText="1"/>
    </xf>
    <xf numFmtId="0" fontId="28" fillId="0" borderId="0" xfId="103" applyFont="1" applyAlignment="1">
      <alignment horizontal="left" vertical="top" wrapText="1"/>
    </xf>
    <xf numFmtId="0" fontId="11" fillId="0" borderId="1" xfId="103" applyFont="1" applyBorder="1" applyAlignment="1">
      <alignment horizontal="center" vertical="center"/>
    </xf>
    <xf numFmtId="0" fontId="11" fillId="0" borderId="0" xfId="103" applyFont="1" applyAlignment="1">
      <alignment horizontal="left" vertical="top" wrapText="1"/>
    </xf>
    <xf numFmtId="0" fontId="10" fillId="0" borderId="0" xfId="103" applyFont="1" applyAlignment="1">
      <alignment horizontal="center" vertical="center" wrapText="1"/>
    </xf>
    <xf numFmtId="0" fontId="16" fillId="0" borderId="25" xfId="103" applyFont="1" applyBorder="1" applyAlignment="1">
      <alignment horizontal="center" vertical="center"/>
    </xf>
    <xf numFmtId="0" fontId="14" fillId="0" borderId="25" xfId="103" applyFont="1" applyBorder="1" applyAlignment="1">
      <alignment horizontal="center" vertical="center" wrapText="1"/>
    </xf>
    <xf numFmtId="0" fontId="16" fillId="0" borderId="25" xfId="103" applyFont="1" applyBorder="1" applyAlignment="1">
      <alignment vertical="center" wrapText="1"/>
    </xf>
    <xf numFmtId="0" fontId="14" fillId="0" borderId="10" xfId="103" applyFont="1" applyBorder="1" applyAlignment="1">
      <alignment horizontal="center" vertical="center" wrapText="1"/>
    </xf>
    <xf numFmtId="0" fontId="106" fillId="0" borderId="25" xfId="91" applyFont="1" applyBorder="1" applyAlignment="1">
      <alignment horizontal="center" vertical="center" wrapText="1"/>
    </xf>
    <xf numFmtId="0" fontId="12" fillId="0" borderId="0" xfId="103" applyFont="1" applyAlignment="1">
      <alignment horizontal="left" vertical="center" wrapText="1"/>
    </xf>
    <xf numFmtId="0" fontId="28" fillId="0" borderId="25" xfId="91" applyFont="1" applyBorder="1" applyAlignment="1">
      <alignment horizontal="center" vertical="center" wrapText="1"/>
    </xf>
    <xf numFmtId="0" fontId="28" fillId="0" borderId="25" xfId="91" applyFont="1" applyBorder="1" applyAlignment="1">
      <alignment horizontal="left" vertical="center" wrapText="1"/>
    </xf>
    <xf numFmtId="0" fontId="12" fillId="0" borderId="25" xfId="103" applyFont="1" applyBorder="1" applyAlignment="1">
      <alignment horizontal="center" vertical="center" wrapText="1"/>
    </xf>
    <xf numFmtId="0" fontId="12" fillId="0" borderId="8" xfId="103" applyFont="1" applyBorder="1" applyAlignment="1">
      <alignment horizontal="center" vertical="center"/>
    </xf>
    <xf numFmtId="0" fontId="12" fillId="0" borderId="2" xfId="103" applyFont="1" applyBorder="1" applyAlignment="1">
      <alignment horizontal="center" vertical="center"/>
    </xf>
    <xf numFmtId="0" fontId="38" fillId="0" borderId="4" xfId="91" applyFont="1" applyBorder="1" applyAlignment="1">
      <alignment horizontal="center" vertical="center" wrapText="1"/>
    </xf>
    <xf numFmtId="0" fontId="38" fillId="0" borderId="11" xfId="91" applyFont="1" applyBorder="1" applyAlignment="1">
      <alignment horizontal="center" vertical="center" wrapText="1"/>
    </xf>
    <xf numFmtId="0" fontId="38" fillId="0" borderId="10" xfId="91" applyFont="1" applyBorder="1" applyAlignment="1">
      <alignment horizontal="center" vertical="center" wrapText="1"/>
    </xf>
    <xf numFmtId="0" fontId="12" fillId="0" borderId="4" xfId="103" applyFont="1" applyBorder="1" applyAlignment="1">
      <alignment horizontal="center" vertical="center"/>
    </xf>
    <xf numFmtId="0" fontId="12" fillId="0" borderId="11" xfId="103" applyFont="1" applyBorder="1" applyAlignment="1">
      <alignment horizontal="center" vertical="center"/>
    </xf>
    <xf numFmtId="0" fontId="12" fillId="0" borderId="10" xfId="103" applyFont="1" applyBorder="1" applyAlignment="1">
      <alignment horizontal="center" vertical="center"/>
    </xf>
    <xf numFmtId="0" fontId="38" fillId="0" borderId="25" xfId="91" applyFont="1" applyBorder="1" applyAlignment="1">
      <alignment horizontal="center" vertical="center" wrapText="1"/>
    </xf>
    <xf numFmtId="0" fontId="38" fillId="0" borderId="7" xfId="91" applyFont="1" applyBorder="1" applyAlignment="1">
      <alignment horizontal="center" vertical="center" wrapText="1"/>
    </xf>
    <xf numFmtId="0" fontId="38" fillId="0" borderId="12" xfId="91" applyFont="1" applyBorder="1" applyAlignment="1">
      <alignment horizontal="center" vertical="center" wrapText="1"/>
    </xf>
    <xf numFmtId="0" fontId="105" fillId="0" borderId="0" xfId="103" applyFont="1" applyAlignment="1">
      <alignment horizontal="left" vertical="center" wrapText="1"/>
    </xf>
    <xf numFmtId="0" fontId="16" fillId="0" borderId="1" xfId="103" applyFont="1" applyBorder="1" applyAlignment="1">
      <alignment horizontal="center" vertical="center" wrapText="1"/>
    </xf>
    <xf numFmtId="0" fontId="16" fillId="0" borderId="25" xfId="103" applyFont="1" applyBorder="1" applyAlignment="1">
      <alignment horizontal="center" vertical="center" wrapText="1"/>
    </xf>
    <xf numFmtId="0" fontId="9" fillId="0" borderId="1" xfId="91" applyFont="1" applyBorder="1" applyAlignment="1">
      <alignment horizontal="center" vertical="center" wrapText="1"/>
    </xf>
    <xf numFmtId="0" fontId="9" fillId="0" borderId="25" xfId="91" applyFont="1" applyBorder="1" applyAlignment="1">
      <alignment horizontal="center" vertical="center" wrapText="1"/>
    </xf>
    <xf numFmtId="0" fontId="9" fillId="0" borderId="29" xfId="91" applyFont="1" applyBorder="1" applyAlignment="1">
      <alignment horizontal="center" vertical="center" wrapText="1"/>
    </xf>
    <xf numFmtId="0" fontId="9" fillId="0" borderId="6" xfId="91" applyFont="1" applyBorder="1" applyAlignment="1">
      <alignment horizontal="center" vertical="center" wrapText="1"/>
    </xf>
    <xf numFmtId="0" fontId="9" fillId="0" borderId="3" xfId="91" applyFont="1" applyBorder="1" applyAlignment="1">
      <alignment horizontal="center" vertical="center" wrapText="1"/>
    </xf>
    <xf numFmtId="0" fontId="16" fillId="0" borderId="29" xfId="103" applyFont="1" applyBorder="1" applyAlignment="1">
      <alignment horizontal="center" vertical="center" wrapText="1"/>
    </xf>
    <xf numFmtId="0" fontId="16" fillId="0" borderId="6" xfId="103" applyFont="1" applyBorder="1" applyAlignment="1">
      <alignment horizontal="center" vertical="center" wrapText="1"/>
    </xf>
    <xf numFmtId="0" fontId="16" fillId="0" borderId="3" xfId="103" applyFont="1" applyBorder="1" applyAlignment="1">
      <alignment horizontal="center" vertical="center" wrapText="1"/>
    </xf>
    <xf numFmtId="0" fontId="14" fillId="0" borderId="0" xfId="103" applyFont="1" applyAlignment="1">
      <alignment horizontal="center" vertical="center"/>
    </xf>
    <xf numFmtId="0" fontId="14" fillId="0" borderId="4" xfId="91" applyFont="1" applyBorder="1" applyAlignment="1">
      <alignment horizontal="center" vertical="center" wrapText="1"/>
    </xf>
    <xf numFmtId="0" fontId="14" fillId="0" borderId="11" xfId="91" applyFont="1" applyBorder="1" applyAlignment="1">
      <alignment horizontal="center" vertical="center" wrapText="1"/>
    </xf>
    <xf numFmtId="0" fontId="14" fillId="0" borderId="10" xfId="91" applyFont="1" applyBorder="1" applyAlignment="1">
      <alignment horizontal="center" vertical="center" wrapText="1"/>
    </xf>
    <xf numFmtId="0" fontId="10" fillId="0" borderId="0" xfId="124" applyFont="1" applyAlignment="1">
      <alignment horizontal="center" wrapText="1"/>
    </xf>
    <xf numFmtId="0" fontId="28" fillId="0" borderId="0" xfId="80" applyFont="1" applyAlignment="1">
      <alignment horizontal="left" wrapText="1"/>
    </xf>
    <xf numFmtId="0" fontId="38" fillId="0" borderId="1" xfId="80" applyFont="1" applyBorder="1" applyAlignment="1">
      <alignment horizontal="center" vertical="center" wrapText="1"/>
    </xf>
    <xf numFmtId="0" fontId="11" fillId="0" borderId="5"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6" xfId="0" applyFont="1" applyBorder="1" applyAlignment="1">
      <alignment horizontal="center" vertical="center" wrapText="1"/>
    </xf>
    <xf numFmtId="0" fontId="12" fillId="0" borderId="0" xfId="75" applyFont="1" applyAlignment="1">
      <alignment horizontal="center" wrapText="1"/>
    </xf>
    <xf numFmtId="0" fontId="12" fillId="0" borderId="0" xfId="75" applyFont="1" applyAlignment="1">
      <alignment horizontal="center" vertical="center" wrapText="1"/>
    </xf>
    <xf numFmtId="0" fontId="11" fillId="0" borderId="1" xfId="0" applyFont="1" applyBorder="1" applyAlignment="1">
      <alignment horizontal="left" vertical="center" wrapText="1"/>
    </xf>
    <xf numFmtId="0" fontId="14" fillId="0" borderId="1" xfId="103" applyFont="1" applyBorder="1" applyAlignment="1">
      <alignment horizontal="center" vertical="center" wrapText="1"/>
    </xf>
    <xf numFmtId="0" fontId="12" fillId="0" borderId="25" xfId="75" applyFont="1" applyBorder="1" applyAlignment="1">
      <alignment horizontal="center" wrapText="1"/>
    </xf>
    <xf numFmtId="0" fontId="12" fillId="0" borderId="25" xfId="75" applyFont="1" applyBorder="1" applyAlignment="1">
      <alignment horizontal="center" vertical="center"/>
    </xf>
    <xf numFmtId="0" fontId="12" fillId="0" borderId="13" xfId="75" applyFont="1" applyBorder="1" applyAlignment="1">
      <alignment horizontal="center" vertical="center" wrapText="1"/>
    </xf>
    <xf numFmtId="0" fontId="12" fillId="0" borderId="12" xfId="75" applyFont="1" applyBorder="1" applyAlignment="1">
      <alignment horizontal="center" vertical="center" wrapText="1"/>
    </xf>
    <xf numFmtId="0" fontId="12" fillId="0" borderId="14" xfId="75" applyFont="1" applyBorder="1" applyAlignment="1">
      <alignment horizontal="center" vertical="center" wrapText="1"/>
    </xf>
    <xf numFmtId="0" fontId="12" fillId="0" borderId="25" xfId="75" applyFont="1" applyBorder="1" applyAlignment="1">
      <alignment horizontal="center" vertical="top" wrapText="1"/>
    </xf>
    <xf numFmtId="0" fontId="12" fillId="0" borderId="26" xfId="75" applyFont="1" applyBorder="1" applyAlignment="1">
      <alignment horizontal="center" vertical="center"/>
    </xf>
    <xf numFmtId="0" fontId="12" fillId="0" borderId="27" xfId="75" applyFont="1" applyBorder="1" applyAlignment="1">
      <alignment horizontal="center" vertical="center"/>
    </xf>
    <xf numFmtId="49" fontId="11" fillId="0" borderId="0" xfId="124" applyNumberFormat="1" applyFont="1" applyFill="1" applyAlignment="1">
      <alignment horizontal="left" vertical="top" wrapText="1"/>
    </xf>
    <xf numFmtId="1" fontId="12" fillId="0" borderId="26" xfId="75" applyNumberFormat="1" applyFont="1" applyBorder="1" applyAlignment="1">
      <alignment horizontal="center" vertical="center"/>
    </xf>
    <xf numFmtId="1" fontId="12" fillId="0" borderId="27" xfId="75" applyNumberFormat="1" applyFont="1" applyBorder="1" applyAlignment="1">
      <alignment horizontal="center" vertical="center"/>
    </xf>
    <xf numFmtId="49" fontId="11" fillId="0" borderId="0" xfId="75" applyNumberFormat="1" applyFont="1" applyAlignment="1">
      <alignment horizontal="left" vertical="center" wrapText="1"/>
    </xf>
    <xf numFmtId="1" fontId="12" fillId="0" borderId="8" xfId="75" applyNumberFormat="1" applyFont="1" applyBorder="1" applyAlignment="1">
      <alignment horizontal="center" vertical="center"/>
    </xf>
    <xf numFmtId="49" fontId="11" fillId="0" borderId="5" xfId="75" applyNumberFormat="1" applyFont="1" applyBorder="1" applyAlignment="1">
      <alignment horizontal="center" vertical="center"/>
    </xf>
    <xf numFmtId="49" fontId="11" fillId="0" borderId="6" xfId="75" applyNumberFormat="1" applyFont="1" applyBorder="1" applyAlignment="1">
      <alignment horizontal="center" vertical="center"/>
    </xf>
    <xf numFmtId="49" fontId="11" fillId="0" borderId="3" xfId="75" applyNumberFormat="1" applyFont="1" applyBorder="1" applyAlignment="1">
      <alignment horizontal="center" vertical="center"/>
    </xf>
    <xf numFmtId="0" fontId="19" fillId="0" borderId="0" xfId="75" applyFont="1" applyAlignment="1">
      <alignment horizontal="center" vertical="center" wrapText="1"/>
    </xf>
    <xf numFmtId="14" fontId="10" fillId="0" borderId="0" xfId="75" applyNumberFormat="1" applyFont="1" applyAlignment="1">
      <alignment horizontal="center" vertical="center"/>
    </xf>
    <xf numFmtId="1" fontId="10" fillId="0" borderId="0" xfId="75" applyNumberFormat="1" applyFont="1" applyAlignment="1">
      <alignment horizontal="center" vertical="center"/>
    </xf>
    <xf numFmtId="0" fontId="12" fillId="0" borderId="28" xfId="75" applyFont="1" applyBorder="1" applyAlignment="1">
      <alignment horizontal="center" vertical="center"/>
    </xf>
    <xf numFmtId="1" fontId="12" fillId="0" borderId="4" xfId="75" applyNumberFormat="1" applyFont="1" applyBorder="1" applyAlignment="1">
      <alignment horizontal="center" vertical="center"/>
    </xf>
    <xf numFmtId="1" fontId="12" fillId="0" borderId="11" xfId="75" applyNumberFormat="1" applyFont="1" applyBorder="1" applyAlignment="1">
      <alignment horizontal="center" vertical="center"/>
    </xf>
    <xf numFmtId="1" fontId="12" fillId="0" borderId="10" xfId="75" applyNumberFormat="1" applyFont="1" applyBorder="1" applyAlignment="1">
      <alignment horizontal="center" vertical="center"/>
    </xf>
    <xf numFmtId="49" fontId="28" fillId="0" borderId="0" xfId="75" applyNumberFormat="1" applyFont="1" applyAlignment="1">
      <alignment horizontal="left" vertical="center" wrapText="1"/>
    </xf>
    <xf numFmtId="1" fontId="12" fillId="0" borderId="25" xfId="75" applyNumberFormat="1" applyFont="1" applyBorder="1" applyAlignment="1">
      <alignment horizontal="center" vertical="center"/>
    </xf>
    <xf numFmtId="49" fontId="11" fillId="0" borderId="25" xfId="75" applyNumberFormat="1" applyFont="1" applyBorder="1" applyAlignment="1">
      <alignment horizontal="center" vertical="center" wrapText="1"/>
    </xf>
    <xf numFmtId="0" fontId="11" fillId="0" borderId="29" xfId="75" applyFont="1" applyBorder="1" applyAlignment="1">
      <alignment horizontal="center" vertical="center" wrapText="1"/>
    </xf>
    <xf numFmtId="49" fontId="11" fillId="0" borderId="29" xfId="75" applyNumberFormat="1" applyFont="1" applyBorder="1" applyAlignment="1">
      <alignment horizontal="center" vertical="center"/>
    </xf>
    <xf numFmtId="0" fontId="11" fillId="0" borderId="29" xfId="75" applyFont="1" applyBorder="1" applyAlignment="1">
      <alignment horizontal="center" vertical="center"/>
    </xf>
    <xf numFmtId="0" fontId="12" fillId="0" borderId="39" xfId="75" applyFont="1" applyBorder="1" applyAlignment="1">
      <alignment horizontal="center" vertical="center"/>
    </xf>
    <xf numFmtId="0" fontId="12" fillId="0" borderId="40" xfId="75" applyFont="1" applyBorder="1" applyAlignment="1">
      <alignment horizontal="center" vertical="center"/>
    </xf>
    <xf numFmtId="0" fontId="12" fillId="0" borderId="12" xfId="75" applyFont="1" applyBorder="1" applyAlignment="1">
      <alignment horizontal="center" vertical="center"/>
    </xf>
    <xf numFmtId="0" fontId="12" fillId="0" borderId="14" xfId="75" applyFont="1" applyBorder="1" applyAlignment="1">
      <alignment horizontal="center" vertical="center"/>
    </xf>
    <xf numFmtId="2" fontId="11" fillId="0" borderId="26" xfId="207" applyNumberFormat="1" applyFont="1" applyFill="1" applyBorder="1" applyAlignment="1">
      <alignment horizontal="center" vertical="center"/>
    </xf>
    <xf numFmtId="2" fontId="11" fillId="0" borderId="27" xfId="207" applyNumberFormat="1" applyFont="1" applyFill="1" applyBorder="1" applyAlignment="1">
      <alignment horizontal="center" vertical="center"/>
    </xf>
    <xf numFmtId="0" fontId="12" fillId="0" borderId="4" xfId="75" applyFont="1" applyBorder="1" applyAlignment="1" applyProtection="1">
      <alignment horizontal="center" vertical="center" wrapText="1"/>
      <protection locked="0"/>
    </xf>
    <xf numFmtId="0" fontId="12" fillId="0" borderId="11" xfId="75" applyFont="1" applyBorder="1" applyAlignment="1" applyProtection="1">
      <alignment horizontal="center" vertical="center" wrapText="1"/>
      <protection locked="0"/>
    </xf>
    <xf numFmtId="0" fontId="12" fillId="0" borderId="10" xfId="75" applyFont="1" applyBorder="1" applyAlignment="1" applyProtection="1">
      <alignment horizontal="center" vertical="center" wrapText="1"/>
      <protection locked="0"/>
    </xf>
    <xf numFmtId="0" fontId="11" fillId="0" borderId="29" xfId="75" applyFont="1" applyBorder="1" applyAlignment="1">
      <alignment horizontal="left" vertical="center" wrapText="1"/>
    </xf>
    <xf numFmtId="0" fontId="11" fillId="0" borderId="6" xfId="75" applyFont="1" applyBorder="1" applyAlignment="1">
      <alignment horizontal="left" vertical="center" wrapText="1"/>
    </xf>
    <xf numFmtId="0" fontId="11" fillId="0" borderId="3" xfId="75" applyFont="1" applyBorder="1" applyAlignment="1">
      <alignment horizontal="left" vertical="center" wrapText="1"/>
    </xf>
    <xf numFmtId="1" fontId="12" fillId="0" borderId="4" xfId="102" applyNumberFormat="1" applyFont="1" applyBorder="1" applyAlignment="1">
      <alignment horizontal="center"/>
    </xf>
    <xf numFmtId="1" fontId="12" fillId="0" borderId="11" xfId="102" applyNumberFormat="1" applyFont="1" applyBorder="1" applyAlignment="1">
      <alignment horizontal="center"/>
    </xf>
    <xf numFmtId="1" fontId="12" fillId="0" borderId="10" xfId="102" applyNumberFormat="1" applyFont="1" applyBorder="1" applyAlignment="1">
      <alignment horizontal="center"/>
    </xf>
    <xf numFmtId="0" fontId="12" fillId="0" borderId="7" xfId="75" applyFont="1" applyBorder="1" applyAlignment="1">
      <alignment horizontal="center" vertical="center"/>
    </xf>
    <xf numFmtId="1" fontId="12" fillId="0" borderId="26" xfId="102" applyNumberFormat="1" applyFont="1" applyBorder="1" applyAlignment="1">
      <alignment horizontal="center"/>
    </xf>
    <xf numFmtId="1" fontId="12" fillId="0" borderId="27" xfId="102" applyNumberFormat="1" applyFont="1" applyBorder="1" applyAlignment="1">
      <alignment horizontal="center"/>
    </xf>
    <xf numFmtId="0" fontId="19" fillId="0" borderId="0" xfId="102" applyFont="1" applyAlignment="1">
      <alignment horizontal="center" wrapText="1"/>
    </xf>
    <xf numFmtId="14" fontId="10" fillId="0" borderId="0" xfId="102" applyNumberFormat="1" applyFont="1" applyAlignment="1">
      <alignment horizontal="center"/>
    </xf>
    <xf numFmtId="1" fontId="10" fillId="0" borderId="0" xfId="75" applyNumberFormat="1" applyFont="1" applyAlignment="1">
      <alignment horizontal="center"/>
    </xf>
    <xf numFmtId="14" fontId="12" fillId="0" borderId="0" xfId="75" applyNumberFormat="1" applyFont="1" applyAlignment="1">
      <alignment horizontal="center"/>
    </xf>
    <xf numFmtId="0" fontId="11" fillId="0" borderId="5" xfId="75" applyFont="1" applyBorder="1" applyAlignment="1">
      <alignment horizontal="left" vertical="center" wrapText="1"/>
    </xf>
    <xf numFmtId="0" fontId="12" fillId="0" borderId="1" xfId="75" applyFont="1" applyBorder="1" applyAlignment="1" applyProtection="1">
      <alignment horizontal="center" vertical="top" wrapText="1"/>
      <protection locked="0"/>
    </xf>
    <xf numFmtId="0" fontId="19" fillId="0" borderId="0" xfId="75" applyFont="1" applyAlignment="1">
      <alignment horizontal="center" wrapText="1"/>
    </xf>
    <xf numFmtId="14" fontId="10" fillId="0" borderId="0" xfId="75" applyNumberFormat="1" applyFont="1" applyAlignment="1">
      <alignment horizontal="center"/>
    </xf>
    <xf numFmtId="0" fontId="11" fillId="0" borderId="2" xfId="75" applyFont="1" applyBorder="1" applyAlignment="1">
      <alignment horizontal="center"/>
    </xf>
    <xf numFmtId="0" fontId="0" fillId="0" borderId="29" xfId="75" applyFont="1" applyBorder="1" applyAlignment="1">
      <alignment horizontal="center" vertical="center"/>
    </xf>
    <xf numFmtId="0" fontId="0" fillId="0" borderId="6" xfId="75" applyFont="1" applyBorder="1" applyAlignment="1">
      <alignment horizontal="center" vertical="center"/>
    </xf>
    <xf numFmtId="0" fontId="0" fillId="0" borderId="3" xfId="75" applyFont="1" applyBorder="1" applyAlignment="1">
      <alignment horizontal="center" vertical="center"/>
    </xf>
    <xf numFmtId="0" fontId="0" fillId="0" borderId="29" xfId="75" applyFont="1" applyBorder="1" applyAlignment="1">
      <alignment horizontal="left" vertical="center"/>
    </xf>
    <xf numFmtId="0" fontId="0" fillId="0" borderId="6" xfId="75" applyFont="1" applyBorder="1" applyAlignment="1">
      <alignment horizontal="left" vertical="center"/>
    </xf>
    <xf numFmtId="0" fontId="0" fillId="0" borderId="3" xfId="75" applyFont="1" applyBorder="1" applyAlignment="1">
      <alignment horizontal="left" vertical="center"/>
    </xf>
    <xf numFmtId="0" fontId="26" fillId="0" borderId="4" xfId="75" applyFont="1" applyBorder="1" applyAlignment="1">
      <alignment horizontal="center"/>
    </xf>
    <xf numFmtId="0" fontId="26" fillId="0" borderId="11" xfId="75" applyFont="1" applyBorder="1" applyAlignment="1">
      <alignment horizontal="center"/>
    </xf>
    <xf numFmtId="0" fontId="26" fillId="0" borderId="10" xfId="75" applyFont="1" applyBorder="1" applyAlignment="1">
      <alignment horizontal="center"/>
    </xf>
    <xf numFmtId="0" fontId="11" fillId="0" borderId="25" xfId="75" applyFont="1" applyBorder="1" applyAlignment="1">
      <alignment vertical="center" wrapText="1"/>
    </xf>
    <xf numFmtId="49" fontId="11" fillId="0" borderId="25" xfId="75" applyNumberFormat="1" applyFont="1" applyBorder="1" applyAlignment="1">
      <alignment vertical="center"/>
    </xf>
    <xf numFmtId="0" fontId="12" fillId="0" borderId="1" xfId="75" applyFont="1" applyBorder="1" applyAlignment="1" applyProtection="1">
      <alignment vertical="center" wrapText="1"/>
      <protection locked="0"/>
    </xf>
    <xf numFmtId="1" fontId="12" fillId="0" borderId="28" xfId="102" applyNumberFormat="1" applyFont="1" applyBorder="1" applyAlignment="1">
      <alignment horizontal="center"/>
    </xf>
    <xf numFmtId="0" fontId="11" fillId="0" borderId="29" xfId="75" applyFont="1" applyBorder="1" applyAlignment="1">
      <alignment horizontal="left" vertical="center"/>
    </xf>
    <xf numFmtId="0" fontId="11" fillId="0" borderId="6" xfId="75" applyFont="1" applyBorder="1" applyAlignment="1">
      <alignment horizontal="left" vertical="center"/>
    </xf>
    <xf numFmtId="0" fontId="11" fillId="0" borderId="3" xfId="75" applyFont="1" applyBorder="1" applyAlignment="1">
      <alignment horizontal="left" vertical="center"/>
    </xf>
    <xf numFmtId="0" fontId="12" fillId="0" borderId="1" xfId="75" applyFont="1" applyBorder="1" applyAlignment="1" applyProtection="1">
      <alignment horizontal="center" vertical="center" wrapText="1"/>
      <protection locked="0"/>
    </xf>
    <xf numFmtId="0" fontId="12" fillId="0" borderId="4" xfId="75" applyFont="1" applyBorder="1" applyAlignment="1">
      <alignment horizontal="center"/>
    </xf>
    <xf numFmtId="0" fontId="12" fillId="0" borderId="11" xfId="75" applyFont="1" applyBorder="1" applyAlignment="1">
      <alignment horizontal="center"/>
    </xf>
    <xf numFmtId="0" fontId="12" fillId="0" borderId="10" xfId="75" applyFont="1" applyBorder="1" applyAlignment="1">
      <alignment horizontal="center"/>
    </xf>
    <xf numFmtId="49" fontId="11" fillId="0" borderId="25" xfId="75" applyNumberFormat="1" applyFont="1" applyBorder="1" applyAlignment="1">
      <alignment horizontal="center" vertical="center"/>
    </xf>
    <xf numFmtId="0" fontId="11" fillId="0" borderId="26" xfId="212" applyFont="1" applyBorder="1" applyAlignment="1">
      <alignment horizontal="left" wrapText="1"/>
    </xf>
    <xf numFmtId="0" fontId="11" fillId="0" borderId="28" xfId="212" applyFont="1" applyBorder="1" applyAlignment="1">
      <alignment horizontal="left" wrapText="1"/>
    </xf>
    <xf numFmtId="0" fontId="11" fillId="0" borderId="27" xfId="212" applyFont="1" applyBorder="1" applyAlignment="1">
      <alignment horizontal="left" wrapText="1"/>
    </xf>
    <xf numFmtId="0" fontId="12" fillId="0" borderId="25" xfId="124" applyFont="1" applyBorder="1" applyAlignment="1">
      <alignment horizontal="center"/>
    </xf>
    <xf numFmtId="0" fontId="12" fillId="0" borderId="25" xfId="124" applyFont="1" applyBorder="1" applyAlignment="1">
      <alignment horizontal="center" vertical="center" wrapText="1"/>
    </xf>
    <xf numFmtId="1" fontId="12" fillId="0" borderId="25" xfId="124" applyNumberFormat="1" applyFont="1" applyBorder="1" applyAlignment="1">
      <alignment horizontal="center" vertical="center" wrapText="1"/>
    </xf>
    <xf numFmtId="3" fontId="11" fillId="0" borderId="5" xfId="124" applyNumberFormat="1" applyFont="1" applyBorder="1" applyAlignment="1">
      <alignment horizontal="center" vertical="center" wrapText="1"/>
    </xf>
    <xf numFmtId="3" fontId="11" fillId="0" borderId="6" xfId="124" applyNumberFormat="1" applyFont="1" applyBorder="1" applyAlignment="1">
      <alignment horizontal="center" vertical="center" wrapText="1"/>
    </xf>
    <xf numFmtId="3" fontId="11" fillId="0" borderId="3" xfId="124" applyNumberFormat="1" applyFont="1" applyBorder="1" applyAlignment="1">
      <alignment horizontal="center" vertical="center" wrapText="1"/>
    </xf>
    <xf numFmtId="3" fontId="11" fillId="0" borderId="25" xfId="124" applyNumberFormat="1" applyFont="1" applyBorder="1" applyAlignment="1">
      <alignment horizontal="left" vertical="center" wrapText="1"/>
    </xf>
    <xf numFmtId="0" fontId="12" fillId="0" borderId="25" xfId="212" applyFont="1" applyBorder="1" applyAlignment="1">
      <alignment horizontal="center" vertical="center"/>
    </xf>
    <xf numFmtId="0" fontId="12" fillId="0" borderId="26" xfId="124" applyFont="1" applyBorder="1" applyAlignment="1">
      <alignment horizontal="center" wrapText="1"/>
    </xf>
    <xf numFmtId="0" fontId="12" fillId="0" borderId="28" xfId="124" applyFont="1" applyBorder="1" applyAlignment="1">
      <alignment horizontal="center" wrapText="1"/>
    </xf>
    <xf numFmtId="0" fontId="12" fillId="0" borderId="27" xfId="124" applyFont="1" applyBorder="1" applyAlignment="1">
      <alignment horizontal="center" wrapText="1"/>
    </xf>
    <xf numFmtId="0" fontId="12" fillId="0" borderId="3" xfId="124" applyFont="1" applyBorder="1" applyAlignment="1">
      <alignment horizontal="center" vertical="center" wrapText="1"/>
    </xf>
    <xf numFmtId="0" fontId="11" fillId="0" borderId="0" xfId="124" applyFont="1" applyAlignment="1">
      <alignment horizontal="left" wrapText="1"/>
    </xf>
    <xf numFmtId="0" fontId="12" fillId="0" borderId="25" xfId="124" applyFont="1" applyBorder="1" applyAlignment="1">
      <alignment horizontal="center" wrapText="1"/>
    </xf>
    <xf numFmtId="1" fontId="12" fillId="0" borderId="26" xfId="212" applyNumberFormat="1" applyFont="1" applyBorder="1" applyAlignment="1">
      <alignment horizontal="center"/>
    </xf>
    <xf numFmtId="1" fontId="12" fillId="0" borderId="28" xfId="212" applyNumberFormat="1" applyFont="1" applyBorder="1" applyAlignment="1">
      <alignment horizontal="center"/>
    </xf>
    <xf numFmtId="1" fontId="12" fillId="0" borderId="27" xfId="212" applyNumberFormat="1" applyFont="1" applyBorder="1" applyAlignment="1">
      <alignment horizontal="center"/>
    </xf>
    <xf numFmtId="3" fontId="11" fillId="0" borderId="25" xfId="124" applyNumberFormat="1" applyFont="1" applyBorder="1" applyAlignment="1">
      <alignment horizontal="center" vertical="center"/>
    </xf>
    <xf numFmtId="0" fontId="11" fillId="0" borderId="5" xfId="124" applyFont="1" applyBorder="1" applyAlignment="1">
      <alignment horizontal="left" vertical="center"/>
    </xf>
    <xf numFmtId="0" fontId="11" fillId="0" borderId="6" xfId="124" applyFont="1" applyBorder="1" applyAlignment="1">
      <alignment horizontal="left" vertical="center"/>
    </xf>
    <xf numFmtId="0" fontId="11" fillId="0" borderId="3" xfId="124" applyFont="1" applyBorder="1" applyAlignment="1">
      <alignment horizontal="left" vertical="center"/>
    </xf>
    <xf numFmtId="2" fontId="11" fillId="0" borderId="25" xfId="213" applyNumberFormat="1" applyFont="1" applyBorder="1" applyAlignment="1">
      <alignment horizontal="center"/>
    </xf>
    <xf numFmtId="1" fontId="12" fillId="0" borderId="25" xfId="124" applyNumberFormat="1" applyFont="1" applyBorder="1" applyAlignment="1">
      <alignment horizontal="center"/>
    </xf>
    <xf numFmtId="1" fontId="12" fillId="0" borderId="25" xfId="124" applyNumberFormat="1" applyFont="1" applyBorder="1" applyAlignment="1" applyProtection="1">
      <alignment horizontal="center"/>
      <protection locked="0"/>
    </xf>
    <xf numFmtId="1" fontId="12" fillId="0" borderId="26" xfId="124" applyNumberFormat="1" applyFont="1" applyBorder="1" applyAlignment="1">
      <alignment horizontal="center"/>
    </xf>
    <xf numFmtId="1" fontId="12" fillId="0" borderId="28" xfId="124" applyNumberFormat="1" applyFont="1" applyBorder="1" applyAlignment="1">
      <alignment horizontal="center"/>
    </xf>
    <xf numFmtId="1" fontId="12" fillId="0" borderId="27" xfId="124" applyNumberFormat="1" applyFont="1" applyBorder="1" applyAlignment="1">
      <alignment horizontal="center"/>
    </xf>
    <xf numFmtId="49" fontId="11" fillId="0" borderId="5" xfId="124" applyNumberFormat="1" applyFont="1" applyBorder="1" applyAlignment="1">
      <alignment horizontal="center" vertical="center"/>
    </xf>
    <xf numFmtId="49" fontId="11" fillId="0" borderId="6" xfId="124" applyNumberFormat="1" applyFont="1" applyBorder="1" applyAlignment="1">
      <alignment horizontal="center" vertical="center"/>
    </xf>
    <xf numFmtId="49" fontId="11" fillId="0" borderId="3" xfId="124" applyNumberFormat="1" applyFont="1" applyBorder="1" applyAlignment="1">
      <alignment horizontal="center" vertical="center"/>
    </xf>
    <xf numFmtId="1" fontId="11" fillId="0" borderId="5" xfId="124" applyNumberFormat="1" applyFont="1" applyBorder="1" applyAlignment="1" applyProtection="1">
      <alignment horizontal="left" vertical="center"/>
      <protection locked="0"/>
    </xf>
    <xf numFmtId="1" fontId="11" fillId="0" borderId="6" xfId="124" applyNumberFormat="1" applyFont="1" applyBorder="1" applyAlignment="1" applyProtection="1">
      <alignment horizontal="left" vertical="center"/>
      <protection locked="0"/>
    </xf>
    <xf numFmtId="1" fontId="11" fillId="0" borderId="3" xfId="124" applyNumberFormat="1" applyFont="1" applyBorder="1" applyAlignment="1" applyProtection="1">
      <alignment horizontal="left" vertical="center"/>
      <protection locked="0"/>
    </xf>
    <xf numFmtId="1" fontId="12" fillId="0" borderId="25" xfId="124" applyNumberFormat="1" applyFont="1" applyBorder="1" applyAlignment="1" applyProtection="1">
      <alignment horizontal="center" vertical="center"/>
      <protection locked="0"/>
    </xf>
    <xf numFmtId="1" fontId="11" fillId="0" borderId="5" xfId="124" applyNumberFormat="1" applyFont="1" applyBorder="1" applyAlignment="1" applyProtection="1">
      <alignment horizontal="center" vertical="center"/>
      <protection locked="0"/>
    </xf>
    <xf numFmtId="1" fontId="11" fillId="0" borderId="6" xfId="124" applyNumberFormat="1" applyFont="1" applyBorder="1" applyAlignment="1" applyProtection="1">
      <alignment horizontal="center" vertical="center"/>
      <protection locked="0"/>
    </xf>
    <xf numFmtId="1" fontId="11" fillId="0" borderId="3" xfId="124" applyNumberFormat="1" applyFont="1" applyBorder="1" applyAlignment="1" applyProtection="1">
      <alignment horizontal="center" vertical="center"/>
      <protection locked="0"/>
    </xf>
    <xf numFmtId="0" fontId="12" fillId="0" borderId="26" xfId="124" applyFont="1" applyBorder="1" applyAlignment="1">
      <alignment horizontal="center" vertical="center" wrapText="1"/>
    </xf>
    <xf numFmtId="0" fontId="12" fillId="0" borderId="27" xfId="124" applyFont="1" applyBorder="1" applyAlignment="1">
      <alignment horizontal="center" vertical="center" wrapText="1"/>
    </xf>
    <xf numFmtId="0" fontId="19" fillId="0" borderId="0" xfId="124" applyFont="1" applyAlignment="1">
      <alignment horizontal="center" wrapText="1"/>
    </xf>
    <xf numFmtId="1" fontId="12" fillId="0" borderId="0" xfId="124" applyNumberFormat="1" applyFont="1" applyAlignment="1">
      <alignment horizontal="center"/>
    </xf>
    <xf numFmtId="0" fontId="11" fillId="0" borderId="5" xfId="124" applyFont="1" applyBorder="1" applyAlignment="1">
      <alignment horizontal="center" vertical="center" wrapText="1"/>
    </xf>
    <xf numFmtId="0" fontId="11" fillId="0" borderId="6" xfId="124" applyFont="1" applyBorder="1" applyAlignment="1">
      <alignment horizontal="center" vertical="center" wrapText="1"/>
    </xf>
    <xf numFmtId="0" fontId="11" fillId="0" borderId="3" xfId="124" applyFont="1" applyBorder="1" applyAlignment="1">
      <alignment horizontal="center" vertical="center" wrapText="1"/>
    </xf>
    <xf numFmtId="14" fontId="12" fillId="0" borderId="0" xfId="124" applyNumberFormat="1" applyFont="1" applyAlignment="1">
      <alignment horizontal="center" wrapText="1"/>
    </xf>
    <xf numFmtId="0" fontId="12" fillId="0" borderId="39" xfId="124" applyFont="1" applyBorder="1" applyAlignment="1">
      <alignment horizontal="center" vertical="center" wrapText="1"/>
    </xf>
    <xf numFmtId="0" fontId="12" fillId="0" borderId="40" xfId="124" applyFont="1" applyBorder="1" applyAlignment="1">
      <alignment horizontal="center" vertical="center" wrapText="1"/>
    </xf>
    <xf numFmtId="0" fontId="11" fillId="0" borderId="25" xfId="124" applyFont="1" applyBorder="1" applyAlignment="1">
      <alignment horizontal="center" vertical="center"/>
    </xf>
    <xf numFmtId="0" fontId="12" fillId="0" borderId="28" xfId="124" applyFont="1" applyBorder="1" applyAlignment="1">
      <alignment horizontal="center" vertical="center"/>
    </xf>
    <xf numFmtId="0" fontId="12" fillId="0" borderId="27" xfId="124" applyFont="1" applyBorder="1" applyAlignment="1">
      <alignment horizontal="center" vertical="center"/>
    </xf>
    <xf numFmtId="49" fontId="11" fillId="0" borderId="29" xfId="124" applyNumberFormat="1" applyFont="1" applyBorder="1" applyAlignment="1">
      <alignment horizontal="center" vertical="center"/>
    </xf>
    <xf numFmtId="0" fontId="11" fillId="0" borderId="26" xfId="212" applyFont="1" applyBorder="1" applyAlignment="1">
      <alignment horizontal="left" vertical="top" wrapText="1"/>
    </xf>
    <xf numFmtId="0" fontId="11" fillId="0" borderId="28" xfId="212" applyFont="1" applyBorder="1" applyAlignment="1">
      <alignment horizontal="left" vertical="top" wrapText="1"/>
    </xf>
    <xf numFmtId="0" fontId="11" fillId="0" borderId="27" xfId="212" applyFont="1" applyBorder="1" applyAlignment="1">
      <alignment horizontal="left" vertical="top" wrapText="1"/>
    </xf>
    <xf numFmtId="0" fontId="11" fillId="0" borderId="7" xfId="212" applyFont="1" applyBorder="1" applyAlignment="1">
      <alignment horizontal="left" vertical="center" wrapText="1"/>
    </xf>
    <xf numFmtId="0" fontId="11" fillId="0" borderId="9" xfId="212" applyFont="1" applyBorder="1" applyAlignment="1">
      <alignment horizontal="left" vertical="center" wrapText="1"/>
    </xf>
    <xf numFmtId="0" fontId="11" fillId="0" borderId="12" xfId="212" applyFont="1" applyBorder="1" applyAlignment="1">
      <alignment horizontal="left" vertical="center" wrapText="1"/>
    </xf>
    <xf numFmtId="49" fontId="11" fillId="0" borderId="5" xfId="212" applyNumberFormat="1" applyFont="1" applyBorder="1" applyAlignment="1">
      <alignment horizontal="center" vertical="center"/>
    </xf>
    <xf numFmtId="49" fontId="11" fillId="0" borderId="6" xfId="212" applyNumberFormat="1" applyFont="1" applyBorder="1" applyAlignment="1">
      <alignment horizontal="center" vertical="center"/>
    </xf>
    <xf numFmtId="49" fontId="11" fillId="0" borderId="3" xfId="212" applyNumberFormat="1" applyFont="1" applyBorder="1" applyAlignment="1">
      <alignment horizontal="center" vertical="center"/>
    </xf>
    <xf numFmtId="0" fontId="11" fillId="0" borderId="0" xfId="212" applyFont="1" applyAlignment="1">
      <alignment horizontal="left" vertical="center" wrapText="1"/>
    </xf>
    <xf numFmtId="0" fontId="11" fillId="0" borderId="15" xfId="212" applyFont="1" applyBorder="1" applyAlignment="1">
      <alignment horizontal="left" vertical="center" wrapText="1"/>
    </xf>
    <xf numFmtId="0" fontId="11" fillId="0" borderId="2" xfId="212" applyFont="1" applyBorder="1" applyAlignment="1">
      <alignment horizontal="left" vertical="center" wrapText="1"/>
    </xf>
    <xf numFmtId="0" fontId="11" fillId="0" borderId="14" xfId="212" applyFont="1" applyBorder="1" applyAlignment="1">
      <alignment horizontal="left" vertical="center" wrapText="1"/>
    </xf>
    <xf numFmtId="0" fontId="11" fillId="0" borderId="9" xfId="212" applyFont="1" applyBorder="1" applyAlignment="1">
      <alignment horizontal="left" vertical="top" wrapText="1"/>
    </xf>
    <xf numFmtId="0" fontId="11" fillId="0" borderId="0" xfId="212" applyFont="1" applyAlignment="1">
      <alignment horizontal="left" vertical="top" wrapText="1"/>
    </xf>
    <xf numFmtId="0" fontId="11" fillId="0" borderId="15" xfId="212" applyFont="1" applyBorder="1" applyAlignment="1">
      <alignment horizontal="left" vertical="top" wrapText="1"/>
    </xf>
    <xf numFmtId="0" fontId="11" fillId="0" borderId="5" xfId="212" applyFont="1" applyBorder="1" applyAlignment="1">
      <alignment horizontal="center" vertical="center" wrapText="1"/>
    </xf>
    <xf numFmtId="0" fontId="11" fillId="0" borderId="6" xfId="212" applyFont="1" applyBorder="1" applyAlignment="1">
      <alignment horizontal="center" vertical="center" wrapText="1"/>
    </xf>
    <xf numFmtId="0" fontId="11" fillId="0" borderId="3" xfId="212" applyFont="1" applyBorder="1" applyAlignment="1">
      <alignment horizontal="center" vertical="center" wrapText="1"/>
    </xf>
    <xf numFmtId="0" fontId="11" fillId="0" borderId="7" xfId="212" applyFont="1" applyBorder="1" applyAlignment="1">
      <alignment horizontal="center" vertical="center" wrapText="1"/>
    </xf>
    <xf numFmtId="0" fontId="11" fillId="0" borderId="9" xfId="212" applyFont="1" applyBorder="1" applyAlignment="1">
      <alignment horizontal="center" vertical="center" wrapText="1"/>
    </xf>
    <xf numFmtId="0" fontId="11" fillId="0" borderId="12" xfId="212" applyFont="1" applyBorder="1" applyAlignment="1">
      <alignment horizontal="center" vertical="center" wrapText="1"/>
    </xf>
    <xf numFmtId="0" fontId="11" fillId="0" borderId="26" xfId="124" applyFont="1" applyBorder="1" applyAlignment="1">
      <alignment horizontal="left" vertical="top" wrapText="1"/>
    </xf>
    <xf numFmtId="0" fontId="11" fillId="0" borderId="28" xfId="124" applyFont="1" applyBorder="1" applyAlignment="1">
      <alignment horizontal="left" vertical="top" wrapText="1"/>
    </xf>
    <xf numFmtId="0" fontId="11" fillId="0" borderId="27" xfId="124" applyFont="1" applyBorder="1" applyAlignment="1">
      <alignment horizontal="left" vertical="top" wrapText="1"/>
    </xf>
    <xf numFmtId="0" fontId="11" fillId="0" borderId="29" xfId="124" applyFont="1" applyBorder="1" applyAlignment="1">
      <alignment horizontal="center" vertical="top" wrapText="1"/>
    </xf>
    <xf numFmtId="0" fontId="11" fillId="0" borderId="6" xfId="124" applyFont="1" applyBorder="1" applyAlignment="1">
      <alignment horizontal="center" vertical="top" wrapText="1"/>
    </xf>
    <xf numFmtId="0" fontId="11" fillId="0" borderId="3" xfId="124" applyFont="1" applyBorder="1" applyAlignment="1">
      <alignment horizontal="center" vertical="top" wrapText="1"/>
    </xf>
    <xf numFmtId="49" fontId="11" fillId="0" borderId="7" xfId="212" applyNumberFormat="1" applyFont="1" applyBorder="1" applyAlignment="1">
      <alignment horizontal="left" vertical="center" wrapText="1"/>
    </xf>
    <xf numFmtId="49" fontId="11" fillId="0" borderId="9" xfId="212" applyNumberFormat="1" applyFont="1" applyBorder="1" applyAlignment="1">
      <alignment horizontal="left" vertical="center" wrapText="1"/>
    </xf>
    <xf numFmtId="49" fontId="11" fillId="0" borderId="12" xfId="212" applyNumberFormat="1" applyFont="1" applyBorder="1" applyAlignment="1">
      <alignment horizontal="left" vertical="center" wrapText="1"/>
    </xf>
    <xf numFmtId="0" fontId="11" fillId="0" borderId="39" xfId="212" applyFont="1" applyBorder="1" applyAlignment="1">
      <alignment horizontal="left" vertical="center" wrapText="1"/>
    </xf>
    <xf numFmtId="0" fontId="11" fillId="0" borderId="8" xfId="212" applyFont="1" applyBorder="1" applyAlignment="1">
      <alignment horizontal="left" vertical="center" wrapText="1"/>
    </xf>
    <xf numFmtId="0" fontId="11" fillId="0" borderId="40" xfId="212" applyFont="1" applyBorder="1" applyAlignment="1">
      <alignment horizontal="left" vertical="center" wrapText="1"/>
    </xf>
    <xf numFmtId="0" fontId="12" fillId="0" borderId="25" xfId="124" applyFont="1" applyBorder="1" applyAlignment="1">
      <alignment horizontal="center" vertical="center"/>
    </xf>
    <xf numFmtId="0" fontId="11" fillId="0" borderId="5" xfId="124" applyFont="1" applyBorder="1" applyAlignment="1">
      <alignment horizontal="left" vertical="center" wrapText="1"/>
    </xf>
    <xf numFmtId="0" fontId="11" fillId="0" borderId="6" xfId="124" applyFont="1" applyBorder="1" applyAlignment="1">
      <alignment horizontal="left" vertical="center" wrapText="1"/>
    </xf>
    <xf numFmtId="0" fontId="11" fillId="0" borderId="3" xfId="124" applyFont="1" applyBorder="1" applyAlignment="1">
      <alignment horizontal="left" vertical="center" wrapText="1"/>
    </xf>
    <xf numFmtId="49" fontId="11" fillId="0" borderId="26" xfId="124" applyNumberFormat="1" applyFont="1" applyBorder="1" applyAlignment="1">
      <alignment horizontal="center"/>
    </xf>
    <xf numFmtId="49" fontId="11" fillId="0" borderId="28" xfId="124" applyNumberFormat="1" applyFont="1" applyBorder="1" applyAlignment="1">
      <alignment horizontal="center"/>
    </xf>
    <xf numFmtId="49" fontId="11" fillId="0" borderId="27" xfId="124" applyNumberFormat="1" applyFont="1" applyBorder="1" applyAlignment="1">
      <alignment horizontal="center"/>
    </xf>
    <xf numFmtId="0" fontId="11" fillId="0" borderId="29" xfId="124" applyFont="1" applyBorder="1" applyAlignment="1">
      <alignment horizontal="center" vertical="center" wrapText="1"/>
    </xf>
    <xf numFmtId="49" fontId="12" fillId="0" borderId="26" xfId="124" applyNumberFormat="1" applyFont="1" applyBorder="1" applyAlignment="1">
      <alignment horizontal="center" vertical="center" wrapText="1"/>
    </xf>
    <xf numFmtId="49" fontId="12" fillId="0" borderId="28" xfId="124" applyNumberFormat="1" applyFont="1" applyBorder="1" applyAlignment="1">
      <alignment horizontal="center" vertical="center" wrapText="1"/>
    </xf>
    <xf numFmtId="49" fontId="12" fillId="0" borderId="27" xfId="124" applyNumberFormat="1" applyFont="1" applyBorder="1" applyAlignment="1">
      <alignment horizontal="center" vertical="center" wrapText="1"/>
    </xf>
    <xf numFmtId="0" fontId="12" fillId="0" borderId="26" xfId="215" applyFont="1" applyBorder="1" applyAlignment="1">
      <alignment horizontal="center"/>
    </xf>
    <xf numFmtId="0" fontId="12" fillId="0" borderId="27" xfId="215" applyFont="1" applyBorder="1" applyAlignment="1">
      <alignment horizontal="center"/>
    </xf>
    <xf numFmtId="1" fontId="12" fillId="0" borderId="26" xfId="124" applyNumberFormat="1" applyFont="1" applyBorder="1" applyAlignment="1" applyProtection="1">
      <alignment horizontal="center"/>
      <protection locked="0"/>
    </xf>
    <xf numFmtId="1" fontId="12" fillId="0" borderId="28" xfId="124" applyNumberFormat="1" applyFont="1" applyBorder="1" applyAlignment="1" applyProtection="1">
      <alignment horizontal="center"/>
      <protection locked="0"/>
    </xf>
    <xf numFmtId="1" fontId="12" fillId="0" borderId="27" xfId="124" applyNumberFormat="1" applyFont="1" applyBorder="1" applyAlignment="1" applyProtection="1">
      <alignment horizontal="center"/>
      <protection locked="0"/>
    </xf>
    <xf numFmtId="49" fontId="12" fillId="0" borderId="26" xfId="124" applyNumberFormat="1" applyFont="1" applyBorder="1" applyAlignment="1">
      <alignment horizontal="center" vertical="center"/>
    </xf>
    <xf numFmtId="49" fontId="12" fillId="0" borderId="28" xfId="124" applyNumberFormat="1" applyFont="1" applyBorder="1" applyAlignment="1">
      <alignment horizontal="center" vertical="center"/>
    </xf>
    <xf numFmtId="49" fontId="12" fillId="0" borderId="27" xfId="124" applyNumberFormat="1" applyFont="1" applyBorder="1" applyAlignment="1">
      <alignment horizontal="center" vertical="center"/>
    </xf>
    <xf numFmtId="49" fontId="11" fillId="0" borderId="25" xfId="124" applyNumberFormat="1" applyFont="1" applyBorder="1" applyAlignment="1">
      <alignment horizontal="center"/>
    </xf>
    <xf numFmtId="0" fontId="11" fillId="0" borderId="5" xfId="124" applyFont="1" applyBorder="1" applyAlignment="1">
      <alignment vertical="center"/>
    </xf>
    <xf numFmtId="0" fontId="11" fillId="0" borderId="6" xfId="124" applyFont="1" applyBorder="1" applyAlignment="1">
      <alignment vertical="center"/>
    </xf>
    <xf numFmtId="0" fontId="11" fillId="0" borderId="3" xfId="124" applyFont="1" applyBorder="1" applyAlignment="1">
      <alignment vertical="center"/>
    </xf>
    <xf numFmtId="0" fontId="11" fillId="0" borderId="26" xfId="124" applyFont="1" applyBorder="1" applyAlignment="1" applyProtection="1">
      <alignment horizontal="center" vertical="center" wrapText="1"/>
      <protection locked="0"/>
    </xf>
    <xf numFmtId="0" fontId="11" fillId="0" borderId="28" xfId="124" applyFont="1" applyBorder="1" applyAlignment="1" applyProtection="1">
      <alignment horizontal="center" vertical="center" wrapText="1"/>
      <protection locked="0"/>
    </xf>
    <xf numFmtId="0" fontId="11" fillId="0" borderId="27" xfId="124" applyFont="1" applyBorder="1" applyAlignment="1" applyProtection="1">
      <alignment horizontal="center" vertical="center" wrapText="1"/>
      <protection locked="0"/>
    </xf>
    <xf numFmtId="1" fontId="11" fillId="0" borderId="5" xfId="124" applyNumberFormat="1" applyFont="1" applyBorder="1" applyAlignment="1">
      <alignment horizontal="center" vertical="center" wrapText="1"/>
    </xf>
    <xf numFmtId="1" fontId="11" fillId="0" borderId="3" xfId="124" applyNumberFormat="1" applyFont="1" applyBorder="1" applyAlignment="1">
      <alignment horizontal="center" vertical="center" wrapText="1"/>
    </xf>
    <xf numFmtId="1" fontId="11" fillId="0" borderId="5" xfId="124" applyNumberFormat="1" applyFont="1" applyBorder="1" applyAlignment="1">
      <alignment horizontal="center" vertical="center"/>
    </xf>
    <xf numFmtId="1" fontId="11" fillId="0" borderId="6" xfId="124" applyNumberFormat="1" applyFont="1" applyBorder="1" applyAlignment="1">
      <alignment horizontal="center" vertical="center"/>
    </xf>
    <xf numFmtId="1" fontId="11" fillId="0" borderId="3" xfId="124" applyNumberFormat="1" applyFont="1" applyBorder="1" applyAlignment="1">
      <alignment horizontal="center" vertical="center"/>
    </xf>
    <xf numFmtId="1" fontId="12" fillId="0" borderId="26" xfId="124" applyNumberFormat="1" applyFont="1" applyBorder="1" applyAlignment="1">
      <alignment horizontal="center" vertical="center"/>
    </xf>
    <xf numFmtId="1" fontId="12" fillId="0" borderId="28" xfId="124" applyNumberFormat="1" applyFont="1" applyBorder="1" applyAlignment="1">
      <alignment horizontal="center" vertical="center"/>
    </xf>
    <xf numFmtId="1" fontId="12" fillId="0" borderId="27" xfId="124" applyNumberFormat="1" applyFont="1" applyBorder="1" applyAlignment="1">
      <alignment horizontal="center" vertical="center"/>
    </xf>
    <xf numFmtId="2" fontId="11" fillId="0" borderId="26" xfId="213" applyNumberFormat="1" applyFont="1" applyBorder="1" applyAlignment="1">
      <alignment horizontal="center" vertical="center"/>
    </xf>
    <xf numFmtId="2" fontId="11" fillId="0" borderId="27" xfId="213" applyNumberFormat="1" applyFont="1" applyBorder="1" applyAlignment="1">
      <alignment horizontal="center" vertical="center"/>
    </xf>
    <xf numFmtId="0" fontId="11" fillId="0" borderId="29" xfId="124" applyFont="1" applyBorder="1" applyAlignment="1">
      <alignment horizontal="center" vertical="center"/>
    </xf>
    <xf numFmtId="0" fontId="11" fillId="0" borderId="6" xfId="124" applyFont="1" applyBorder="1" applyAlignment="1">
      <alignment horizontal="center" vertical="center"/>
    </xf>
    <xf numFmtId="0" fontId="11" fillId="0" borderId="3" xfId="124" applyFont="1" applyBorder="1" applyAlignment="1">
      <alignment horizontal="center" vertical="center"/>
    </xf>
    <xf numFmtId="1" fontId="11" fillId="0" borderId="25" xfId="124" applyNumberFormat="1" applyFont="1" applyBorder="1" applyAlignment="1">
      <alignment horizontal="center" vertical="center"/>
    </xf>
    <xf numFmtId="2" fontId="11" fillId="0" borderId="26" xfId="213" applyNumberFormat="1" applyFont="1" applyBorder="1" applyAlignment="1">
      <alignment horizontal="center"/>
    </xf>
    <xf numFmtId="2" fontId="11" fillId="0" borderId="27" xfId="213" applyNumberFormat="1" applyFont="1" applyBorder="1" applyAlignment="1">
      <alignment horizontal="center"/>
    </xf>
    <xf numFmtId="0" fontId="11" fillId="0" borderId="0" xfId="75" applyFont="1" applyAlignment="1">
      <alignment horizontal="left" vertical="top" wrapText="1"/>
    </xf>
    <xf numFmtId="49" fontId="11" fillId="0" borderId="5" xfId="75" applyNumberFormat="1" applyFont="1" applyBorder="1" applyAlignment="1">
      <alignment horizontal="center"/>
    </xf>
    <xf numFmtId="49" fontId="11" fillId="0" borderId="6" xfId="75" applyNumberFormat="1" applyFont="1" applyBorder="1" applyAlignment="1">
      <alignment horizontal="center"/>
    </xf>
    <xf numFmtId="49" fontId="11" fillId="0" borderId="3" xfId="75" applyNumberFormat="1" applyFont="1" applyBorder="1" applyAlignment="1">
      <alignment horizontal="center"/>
    </xf>
    <xf numFmtId="0" fontId="12" fillId="0" borderId="26" xfId="75" applyFont="1" applyBorder="1" applyAlignment="1">
      <alignment horizontal="center" vertical="center" wrapText="1"/>
    </xf>
    <xf numFmtId="0" fontId="12" fillId="0" borderId="28" xfId="75" applyFont="1" applyBorder="1" applyAlignment="1">
      <alignment horizontal="center" vertical="center" wrapText="1"/>
    </xf>
    <xf numFmtId="0" fontId="12" fillId="0" borderId="27" xfId="75" applyFont="1" applyBorder="1" applyAlignment="1">
      <alignment horizontal="center" vertical="center" wrapText="1"/>
    </xf>
    <xf numFmtId="1" fontId="11" fillId="0" borderId="5" xfId="75" applyNumberFormat="1" applyFont="1" applyBorder="1" applyAlignment="1" applyProtection="1">
      <alignment horizontal="center" vertical="center"/>
      <protection locked="0"/>
    </xf>
    <xf numFmtId="1" fontId="11" fillId="0" borderId="6" xfId="75" applyNumberFormat="1" applyFont="1" applyBorder="1" applyAlignment="1" applyProtection="1">
      <alignment horizontal="center" vertical="center"/>
      <protection locked="0"/>
    </xf>
    <xf numFmtId="1" fontId="11" fillId="0" borderId="3" xfId="75" applyNumberFormat="1" applyFont="1" applyBorder="1" applyAlignment="1" applyProtection="1">
      <alignment horizontal="center" vertical="center"/>
      <protection locked="0"/>
    </xf>
    <xf numFmtId="49" fontId="11" fillId="0" borderId="1" xfId="75" applyNumberFormat="1" applyFont="1" applyBorder="1" applyAlignment="1">
      <alignment horizontal="center"/>
    </xf>
    <xf numFmtId="49" fontId="11" fillId="0" borderId="1" xfId="75" applyNumberFormat="1" applyFont="1" applyBorder="1" applyAlignment="1">
      <alignment horizontal="center" vertical="center"/>
    </xf>
    <xf numFmtId="1" fontId="12" fillId="0" borderId="0" xfId="75" applyNumberFormat="1" applyFont="1" applyAlignment="1">
      <alignment horizontal="center"/>
    </xf>
    <xf numFmtId="0" fontId="11" fillId="0" borderId="29" xfId="75" applyFont="1" applyBorder="1" applyAlignment="1">
      <alignment horizontal="center" wrapText="1"/>
    </xf>
    <xf numFmtId="0" fontId="11" fillId="0" borderId="6" xfId="75" applyFont="1" applyBorder="1" applyAlignment="1">
      <alignment horizontal="center" wrapText="1"/>
    </xf>
    <xf numFmtId="0" fontId="11" fillId="0" borderId="3" xfId="75" applyFont="1" applyBorder="1" applyAlignment="1">
      <alignment horizontal="center" wrapText="1"/>
    </xf>
    <xf numFmtId="1" fontId="12" fillId="0" borderId="26" xfId="75" applyNumberFormat="1" applyFont="1" applyBorder="1" applyAlignment="1">
      <alignment horizontal="center"/>
    </xf>
    <xf numFmtId="1" fontId="12" fillId="0" borderId="27" xfId="75" applyNumberFormat="1" applyFont="1" applyBorder="1" applyAlignment="1">
      <alignment horizontal="center"/>
    </xf>
    <xf numFmtId="49" fontId="11" fillId="0" borderId="1" xfId="75" applyNumberFormat="1" applyFont="1" applyBorder="1" applyAlignment="1">
      <alignment horizontal="center" wrapText="1"/>
    </xf>
    <xf numFmtId="1" fontId="11" fillId="0" borderId="29" xfId="75" applyNumberFormat="1" applyFont="1" applyBorder="1" applyAlignment="1" applyProtection="1">
      <alignment horizontal="center" vertical="center"/>
      <protection locked="0"/>
    </xf>
    <xf numFmtId="49" fontId="11" fillId="0" borderId="5" xfId="75" applyNumberFormat="1" applyFont="1" applyBorder="1" applyAlignment="1">
      <alignment horizontal="center" wrapText="1"/>
    </xf>
    <xf numFmtId="49" fontId="11" fillId="0" borderId="3" xfId="75" applyNumberFormat="1" applyFont="1" applyBorder="1" applyAlignment="1">
      <alignment horizontal="center" wrapText="1"/>
    </xf>
    <xf numFmtId="49" fontId="11" fillId="0" borderId="0" xfId="75" applyNumberFormat="1" applyFont="1" applyAlignment="1">
      <alignment horizontal="left"/>
    </xf>
    <xf numFmtId="0" fontId="11" fillId="0" borderId="0" xfId="75" applyFont="1" applyAlignment="1">
      <alignment horizontal="left"/>
    </xf>
    <xf numFmtId="49" fontId="11" fillId="0" borderId="39" xfId="75" applyNumberFormat="1" applyFont="1" applyBorder="1" applyAlignment="1">
      <alignment horizontal="center" vertical="center"/>
    </xf>
    <xf numFmtId="49" fontId="11" fillId="0" borderId="9" xfId="75" applyNumberFormat="1" applyFont="1" applyBorder="1" applyAlignment="1">
      <alignment horizontal="center" vertical="center"/>
    </xf>
    <xf numFmtId="49" fontId="11" fillId="0" borderId="1" xfId="75" applyNumberFormat="1" applyFont="1" applyBorder="1" applyAlignment="1">
      <alignment horizontal="center" vertical="center" wrapText="1"/>
    </xf>
    <xf numFmtId="1" fontId="11" fillId="0" borderId="29" xfId="75" applyNumberFormat="1" applyFont="1" applyBorder="1" applyAlignment="1">
      <alignment horizontal="center" vertical="center"/>
    </xf>
    <xf numFmtId="1" fontId="11" fillId="0" borderId="6" xfId="75" applyNumberFormat="1" applyFont="1" applyBorder="1" applyAlignment="1">
      <alignment horizontal="center" vertical="center"/>
    </xf>
    <xf numFmtId="1" fontId="11" fillId="0" borderId="3" xfId="75" applyNumberFormat="1" applyFont="1" applyBorder="1" applyAlignment="1">
      <alignment horizontal="center" vertical="center"/>
    </xf>
    <xf numFmtId="0" fontId="11" fillId="0" borderId="25" xfId="75" applyFont="1" applyBorder="1" applyAlignment="1">
      <alignment horizontal="center" vertical="center"/>
    </xf>
    <xf numFmtId="1" fontId="12" fillId="0" borderId="25" xfId="75" applyNumberFormat="1" applyFont="1" applyBorder="1" applyAlignment="1">
      <alignment horizontal="center"/>
    </xf>
    <xf numFmtId="0" fontId="12" fillId="0" borderId="1" xfId="75" applyFont="1" applyBorder="1" applyAlignment="1">
      <alignment horizontal="center" vertical="center"/>
    </xf>
    <xf numFmtId="0" fontId="10" fillId="0" borderId="0" xfId="75" applyFont="1" applyAlignment="1">
      <alignment horizontal="center" wrapText="1"/>
    </xf>
    <xf numFmtId="1" fontId="12" fillId="0" borderId="0" xfId="75" applyNumberFormat="1" applyFont="1" applyAlignment="1" applyProtection="1">
      <alignment horizontal="center" wrapText="1"/>
      <protection locked="0"/>
    </xf>
    <xf numFmtId="1" fontId="12" fillId="0" borderId="4" xfId="75" applyNumberFormat="1" applyFont="1" applyBorder="1" applyAlignment="1">
      <alignment horizontal="center" vertical="center" wrapText="1"/>
    </xf>
    <xf numFmtId="1" fontId="12" fillId="0" borderId="11" xfId="75" applyNumberFormat="1" applyFont="1" applyBorder="1" applyAlignment="1">
      <alignment horizontal="center" vertical="center" wrapText="1"/>
    </xf>
    <xf numFmtId="1" fontId="12" fillId="0" borderId="10" xfId="75" applyNumberFormat="1" applyFont="1" applyBorder="1" applyAlignment="1">
      <alignment horizontal="center" vertical="center" wrapText="1"/>
    </xf>
    <xf numFmtId="1" fontId="11" fillId="0" borderId="29" xfId="75" applyNumberFormat="1" applyFont="1" applyBorder="1" applyAlignment="1">
      <alignment horizontal="center" vertical="center" wrapText="1"/>
    </xf>
    <xf numFmtId="1" fontId="11" fillId="0" borderId="3" xfId="75" applyNumberFormat="1" applyFont="1" applyBorder="1" applyAlignment="1">
      <alignment horizontal="center" vertical="center" wrapText="1"/>
    </xf>
    <xf numFmtId="11" fontId="12" fillId="0" borderId="0" xfId="75" applyNumberFormat="1" applyFont="1" applyAlignment="1">
      <alignment horizontal="left" vertical="center" wrapText="1"/>
    </xf>
    <xf numFmtId="0" fontId="12" fillId="0" borderId="1" xfId="75" applyFont="1" applyBorder="1" applyAlignment="1">
      <alignment horizontal="center" vertical="center" wrapText="1"/>
    </xf>
    <xf numFmtId="1" fontId="12" fillId="0" borderId="25" xfId="75" applyNumberFormat="1" applyFont="1" applyBorder="1" applyAlignment="1">
      <alignment horizontal="center" vertical="center" wrapText="1"/>
    </xf>
    <xf numFmtId="1" fontId="11" fillId="0" borderId="6" xfId="75" applyNumberFormat="1" applyFont="1" applyBorder="1" applyAlignment="1">
      <alignment horizontal="center" vertical="center" wrapText="1"/>
    </xf>
    <xf numFmtId="168" fontId="12" fillId="0" borderId="4" xfId="113" applyNumberFormat="1" applyFont="1" applyBorder="1" applyAlignment="1">
      <alignment horizontal="center" vertical="center"/>
    </xf>
    <xf numFmtId="168" fontId="12" fillId="0" borderId="10" xfId="113" applyNumberFormat="1" applyFont="1" applyBorder="1" applyAlignment="1">
      <alignment horizontal="center" vertical="center"/>
    </xf>
    <xf numFmtId="1" fontId="11" fillId="0" borderId="29" xfId="75" applyNumberFormat="1" applyFont="1" applyBorder="1" applyAlignment="1">
      <alignment horizontal="center" vertical="top"/>
    </xf>
    <xf numFmtId="1" fontId="11" fillId="0" borderId="3" xfId="75" applyNumberFormat="1" applyFont="1" applyBorder="1" applyAlignment="1">
      <alignment horizontal="center" vertical="top"/>
    </xf>
    <xf numFmtId="1" fontId="11" fillId="0" borderId="4" xfId="75" applyNumberFormat="1" applyFont="1" applyBorder="1" applyAlignment="1">
      <alignment horizontal="center"/>
    </xf>
    <xf numFmtId="1" fontId="11" fillId="0" borderId="11" xfId="75" applyNumberFormat="1" applyFont="1" applyBorder="1" applyAlignment="1">
      <alignment horizontal="center"/>
    </xf>
    <xf numFmtId="1" fontId="11" fillId="0" borderId="10" xfId="75" applyNumberFormat="1" applyFont="1" applyBorder="1" applyAlignment="1">
      <alignment horizontal="center"/>
    </xf>
    <xf numFmtId="0" fontId="12" fillId="0" borderId="29" xfId="75" applyFont="1" applyBorder="1" applyAlignment="1">
      <alignment horizontal="center" vertical="center"/>
    </xf>
    <xf numFmtId="0" fontId="12" fillId="0" borderId="6" xfId="75" applyFont="1" applyBorder="1" applyAlignment="1">
      <alignment horizontal="center" vertical="center"/>
    </xf>
    <xf numFmtId="0" fontId="12" fillId="0" borderId="29" xfId="75" applyFont="1" applyBorder="1" applyAlignment="1" applyProtection="1">
      <alignment horizontal="center" vertical="center" wrapText="1"/>
      <protection locked="0"/>
    </xf>
    <xf numFmtId="0" fontId="12" fillId="0" borderId="6" xfId="75" applyFont="1" applyBorder="1" applyAlignment="1" applyProtection="1">
      <alignment horizontal="center" vertical="center" wrapText="1"/>
      <protection locked="0"/>
    </xf>
    <xf numFmtId="0" fontId="12" fillId="0" borderId="29" xfId="75" applyFont="1" applyBorder="1" applyAlignment="1">
      <alignment horizontal="center" vertical="center" wrapText="1"/>
    </xf>
    <xf numFmtId="0" fontId="12" fillId="0" borderId="6" xfId="75" applyFont="1" applyBorder="1" applyAlignment="1">
      <alignment horizontal="center" vertical="center" wrapText="1"/>
    </xf>
    <xf numFmtId="0" fontId="14" fillId="0" borderId="0" xfId="98" applyFont="1" applyAlignment="1">
      <alignment horizontal="center" vertical="center" wrapText="1"/>
    </xf>
    <xf numFmtId="0" fontId="10" fillId="0" borderId="0" xfId="98" applyFont="1" applyAlignment="1">
      <alignment horizontal="center"/>
    </xf>
    <xf numFmtId="1" fontId="12" fillId="0" borderId="26" xfId="98" applyNumberFormat="1" applyFont="1" applyBorder="1" applyAlignment="1">
      <alignment horizontal="center" vertical="top"/>
    </xf>
    <xf numFmtId="1" fontId="12" fillId="0" borderId="28" xfId="98" applyNumberFormat="1" applyFont="1" applyBorder="1" applyAlignment="1">
      <alignment horizontal="center" vertical="top"/>
    </xf>
    <xf numFmtId="1" fontId="12" fillId="0" borderId="27" xfId="98" applyNumberFormat="1" applyFont="1" applyBorder="1" applyAlignment="1">
      <alignment horizontal="center" vertical="top"/>
    </xf>
    <xf numFmtId="1" fontId="12" fillId="0" borderId="26" xfId="98" applyNumberFormat="1" applyFont="1" applyBorder="1" applyAlignment="1">
      <alignment horizontal="center" vertical="center"/>
    </xf>
    <xf numFmtId="1" fontId="12" fillId="0" borderId="28" xfId="98" applyNumberFormat="1" applyFont="1" applyBorder="1" applyAlignment="1">
      <alignment horizontal="center" vertical="center"/>
    </xf>
    <xf numFmtId="1" fontId="12" fillId="0" borderId="27" xfId="98" applyNumberFormat="1" applyFont="1" applyBorder="1" applyAlignment="1">
      <alignment horizontal="center" vertical="center"/>
    </xf>
    <xf numFmtId="168" fontId="12" fillId="0" borderId="11" xfId="113" applyNumberFormat="1" applyFont="1" applyBorder="1" applyAlignment="1">
      <alignment horizontal="center" vertical="center"/>
    </xf>
    <xf numFmtId="2" fontId="11" fillId="0" borderId="26" xfId="122" applyNumberFormat="1" applyFont="1" applyFill="1" applyBorder="1" applyAlignment="1">
      <alignment horizontal="center" vertical="center"/>
    </xf>
    <xf numFmtId="2" fontId="11" fillId="0" borderId="27" xfId="122" applyNumberFormat="1" applyFont="1" applyFill="1" applyBorder="1" applyAlignment="1">
      <alignment horizontal="center" vertical="center"/>
    </xf>
    <xf numFmtId="0" fontId="11" fillId="0" borderId="29" xfId="98" applyFont="1" applyBorder="1" applyAlignment="1">
      <alignment horizontal="center" vertical="center" wrapText="1"/>
    </xf>
    <xf numFmtId="0" fontId="11" fillId="0" borderId="3" xfId="98" applyFont="1" applyBorder="1" applyAlignment="1">
      <alignment horizontal="center" vertical="center" wrapText="1"/>
    </xf>
    <xf numFmtId="1" fontId="11" fillId="0" borderId="29" xfId="98" applyNumberFormat="1" applyFont="1" applyBorder="1" applyAlignment="1">
      <alignment horizontal="center" vertical="center" wrapText="1"/>
    </xf>
    <xf numFmtId="1" fontId="11" fillId="0" borderId="6" xfId="98" applyNumberFormat="1" applyFont="1" applyBorder="1" applyAlignment="1">
      <alignment horizontal="center" vertical="center" wrapText="1"/>
    </xf>
    <xf numFmtId="1" fontId="11" fillId="0" borderId="3" xfId="98" applyNumberFormat="1" applyFont="1" applyBorder="1" applyAlignment="1">
      <alignment horizontal="center" vertical="center" wrapText="1"/>
    </xf>
    <xf numFmtId="0" fontId="11" fillId="0" borderId="29" xfId="98" applyFont="1" applyBorder="1" applyAlignment="1">
      <alignment horizontal="center" vertical="center"/>
    </xf>
    <xf numFmtId="0" fontId="11" fillId="0" borderId="6" xfId="98" applyFont="1" applyBorder="1" applyAlignment="1">
      <alignment horizontal="center" vertical="center"/>
    </xf>
    <xf numFmtId="0" fontId="11" fillId="0" borderId="3" xfId="98" applyFont="1" applyBorder="1" applyAlignment="1">
      <alignment horizontal="center" vertical="center"/>
    </xf>
    <xf numFmtId="1" fontId="11" fillId="0" borderId="29" xfId="98" applyNumberFormat="1" applyFont="1" applyBorder="1" applyAlignment="1">
      <alignment horizontal="center" vertical="center"/>
    </xf>
    <xf numFmtId="1" fontId="11" fillId="0" borderId="6" xfId="98" applyNumberFormat="1" applyFont="1" applyBorder="1" applyAlignment="1">
      <alignment horizontal="center" vertical="center"/>
    </xf>
    <xf numFmtId="1" fontId="11" fillId="0" borderId="3" xfId="98" applyNumberFormat="1" applyFont="1" applyBorder="1" applyAlignment="1">
      <alignment horizontal="center" vertical="center"/>
    </xf>
    <xf numFmtId="1" fontId="12" fillId="0" borderId="25" xfId="98" applyNumberFormat="1" applyFont="1" applyBorder="1" applyAlignment="1">
      <alignment horizontal="center" vertical="center"/>
    </xf>
    <xf numFmtId="1" fontId="11" fillId="0" borderId="25" xfId="98" applyNumberFormat="1" applyFont="1" applyBorder="1" applyAlignment="1">
      <alignment horizontal="center" vertical="center" wrapText="1"/>
    </xf>
    <xf numFmtId="0" fontId="11" fillId="0" borderId="25" xfId="98" applyFont="1" applyBorder="1" applyAlignment="1">
      <alignment horizontal="center" vertical="center"/>
    </xf>
    <xf numFmtId="1" fontId="11" fillId="0" borderId="25" xfId="98" applyNumberFormat="1" applyFont="1" applyBorder="1" applyAlignment="1">
      <alignment horizontal="center" vertical="center"/>
    </xf>
    <xf numFmtId="1" fontId="11" fillId="0" borderId="13" xfId="98" applyNumberFormat="1" applyFont="1" applyBorder="1" applyAlignment="1">
      <alignment horizontal="center" wrapText="1"/>
    </xf>
    <xf numFmtId="1" fontId="11" fillId="0" borderId="15" xfId="98" applyNumberFormat="1" applyFont="1" applyBorder="1" applyAlignment="1">
      <alignment horizontal="center" wrapText="1"/>
    </xf>
    <xf numFmtId="1" fontId="11" fillId="0" borderId="14" xfId="98" applyNumberFormat="1" applyFont="1" applyBorder="1" applyAlignment="1">
      <alignment horizontal="center" wrapText="1"/>
    </xf>
    <xf numFmtId="49" fontId="11" fillId="0" borderId="29" xfId="98" applyNumberFormat="1" applyFont="1" applyBorder="1" applyAlignment="1">
      <alignment horizontal="center" vertical="top" wrapText="1"/>
    </xf>
    <xf numFmtId="49" fontId="11" fillId="0" borderId="3" xfId="98" applyNumberFormat="1" applyFont="1" applyBorder="1" applyAlignment="1">
      <alignment horizontal="center" vertical="top" wrapText="1"/>
    </xf>
    <xf numFmtId="49" fontId="12" fillId="0" borderId="0" xfId="98" applyNumberFormat="1" applyFont="1" applyAlignment="1">
      <alignment horizontal="center"/>
    </xf>
    <xf numFmtId="1" fontId="11" fillId="0" borderId="13" xfId="98" applyNumberFormat="1" applyFont="1" applyBorder="1" applyAlignment="1">
      <alignment horizontal="center" vertical="top" wrapText="1"/>
    </xf>
    <xf numFmtId="1" fontId="11" fillId="0" borderId="15" xfId="98" applyNumberFormat="1" applyFont="1" applyBorder="1" applyAlignment="1">
      <alignment horizontal="center" vertical="top" wrapText="1"/>
    </xf>
    <xf numFmtId="1" fontId="11" fillId="0" borderId="14" xfId="98" applyNumberFormat="1" applyFont="1" applyBorder="1" applyAlignment="1">
      <alignment horizontal="center" vertical="top" wrapText="1"/>
    </xf>
    <xf numFmtId="0" fontId="11" fillId="0" borderId="6" xfId="98" applyFont="1" applyBorder="1" applyAlignment="1">
      <alignment horizontal="center" vertical="center" wrapText="1"/>
    </xf>
    <xf numFmtId="49" fontId="11" fillId="0" borderId="29" xfId="98" applyNumberFormat="1" applyFont="1" applyBorder="1" applyAlignment="1">
      <alignment horizontal="center" vertical="center" wrapText="1"/>
    </xf>
    <xf numFmtId="49" fontId="11" fillId="0" borderId="6" xfId="98" applyNumberFormat="1" applyFont="1" applyBorder="1" applyAlignment="1">
      <alignment horizontal="center" vertical="center" wrapText="1"/>
    </xf>
    <xf numFmtId="49" fontId="11" fillId="0" borderId="3" xfId="98" applyNumberFormat="1" applyFont="1" applyBorder="1" applyAlignment="1">
      <alignment horizontal="center" vertical="center" wrapText="1"/>
    </xf>
    <xf numFmtId="2" fontId="11" fillId="0" borderId="4" xfId="98" applyNumberFormat="1" applyFont="1" applyBorder="1" applyAlignment="1">
      <alignment horizontal="center" wrapText="1"/>
    </xf>
    <xf numFmtId="2" fontId="11" fillId="0" borderId="10" xfId="98" applyNumberFormat="1" applyFont="1" applyBorder="1" applyAlignment="1">
      <alignment horizontal="center" wrapText="1"/>
    </xf>
    <xf numFmtId="0" fontId="11" fillId="0" borderId="4" xfId="98" applyFont="1" applyBorder="1" applyAlignment="1">
      <alignment vertical="center"/>
    </xf>
    <xf numFmtId="0" fontId="11" fillId="0" borderId="28" xfId="98" applyFont="1" applyBorder="1" applyAlignment="1">
      <alignment vertical="center"/>
    </xf>
    <xf numFmtId="0" fontId="11" fillId="0" borderId="11" xfId="98" applyFont="1" applyBorder="1" applyAlignment="1">
      <alignment vertical="center"/>
    </xf>
    <xf numFmtId="0" fontId="11" fillId="0" borderId="1" xfId="98" applyFont="1" applyBorder="1" applyAlignment="1">
      <alignment horizontal="center" vertical="center" wrapText="1"/>
    </xf>
    <xf numFmtId="0" fontId="11" fillId="0" borderId="25" xfId="98" applyFont="1" applyBorder="1" applyAlignment="1">
      <alignment horizontal="center" vertical="center" wrapText="1"/>
    </xf>
    <xf numFmtId="0" fontId="11" fillId="0" borderId="1" xfId="98" applyFont="1" applyBorder="1" applyAlignment="1">
      <alignment horizontal="center" vertical="center"/>
    </xf>
    <xf numFmtId="2" fontId="11" fillId="0" borderId="4" xfId="98" applyNumberFormat="1" applyFont="1" applyBorder="1" applyAlignment="1">
      <alignment horizontal="center" vertical="center" wrapText="1"/>
    </xf>
    <xf numFmtId="2" fontId="11" fillId="0" borderId="10" xfId="98" applyNumberFormat="1" applyFont="1" applyBorder="1" applyAlignment="1">
      <alignment horizontal="center" vertical="center" wrapText="1"/>
    </xf>
    <xf numFmtId="0" fontId="11" fillId="0" borderId="12" xfId="98" applyFont="1" applyBorder="1" applyAlignment="1">
      <alignment vertical="center"/>
    </xf>
    <xf numFmtId="0" fontId="11" fillId="0" borderId="2" xfId="98" applyFont="1" applyBorder="1" applyAlignment="1">
      <alignment vertical="center"/>
    </xf>
    <xf numFmtId="2" fontId="11" fillId="0" borderId="1" xfId="98" applyNumberFormat="1" applyFont="1" applyBorder="1" applyAlignment="1">
      <alignment horizontal="center" wrapText="1"/>
    </xf>
    <xf numFmtId="2" fontId="11" fillId="0" borderId="11" xfId="98" applyNumberFormat="1" applyFont="1" applyBorder="1" applyAlignment="1">
      <alignment horizontal="center" vertical="center" wrapText="1"/>
    </xf>
    <xf numFmtId="2" fontId="11" fillId="0" borderId="1" xfId="98" applyNumberFormat="1" applyFont="1" applyBorder="1" applyAlignment="1">
      <alignment horizontal="center" vertical="center" wrapText="1"/>
    </xf>
    <xf numFmtId="0" fontId="11" fillId="0" borderId="4" xfId="98" applyFont="1" applyBorder="1" applyAlignment="1">
      <alignment vertical="center" wrapText="1"/>
    </xf>
    <xf numFmtId="0" fontId="11" fillId="0" borderId="8" xfId="98" applyFont="1" applyBorder="1" applyAlignment="1">
      <alignment vertical="center" wrapText="1"/>
    </xf>
    <xf numFmtId="1" fontId="12" fillId="0" borderId="25" xfId="98" applyNumberFormat="1" applyFont="1" applyBorder="1" applyAlignment="1">
      <alignment horizontal="center"/>
    </xf>
    <xf numFmtId="49" fontId="11" fillId="0" borderId="29" xfId="98" applyNumberFormat="1" applyFont="1" applyBorder="1" applyAlignment="1">
      <alignment horizontal="center" vertical="center"/>
    </xf>
    <xf numFmtId="49" fontId="11" fillId="0" borderId="3" xfId="98" applyNumberFormat="1" applyFont="1" applyBorder="1" applyAlignment="1">
      <alignment horizontal="center" vertical="center"/>
    </xf>
    <xf numFmtId="0" fontId="12" fillId="0" borderId="26" xfId="98" applyFont="1" applyBorder="1" applyAlignment="1">
      <alignment horizontal="center" vertical="top" wrapText="1"/>
    </xf>
    <xf numFmtId="0" fontId="12" fillId="0" borderId="28" xfId="98" applyFont="1" applyBorder="1" applyAlignment="1">
      <alignment horizontal="center" vertical="top" wrapText="1"/>
    </xf>
    <xf numFmtId="0" fontId="12" fillId="0" borderId="27" xfId="98" applyFont="1" applyBorder="1" applyAlignment="1">
      <alignment horizontal="center" vertical="top" wrapText="1"/>
    </xf>
    <xf numFmtId="1" fontId="11" fillId="0" borderId="8" xfId="98" applyNumberFormat="1" applyFont="1" applyBorder="1" applyAlignment="1">
      <alignment horizontal="left" vertical="top" wrapText="1"/>
    </xf>
    <xf numFmtId="1" fontId="12" fillId="0" borderId="4" xfId="98" applyNumberFormat="1" applyFont="1" applyBorder="1" applyAlignment="1">
      <alignment horizontal="center" vertical="center"/>
    </xf>
    <xf numFmtId="1" fontId="12" fillId="0" borderId="11" xfId="98" applyNumberFormat="1" applyFont="1" applyBorder="1" applyAlignment="1">
      <alignment horizontal="center" vertical="center"/>
    </xf>
    <xf numFmtId="1" fontId="12" fillId="0" borderId="10" xfId="98" applyNumberFormat="1" applyFont="1" applyBorder="1" applyAlignment="1">
      <alignment horizontal="center" vertical="center"/>
    </xf>
    <xf numFmtId="0" fontId="12" fillId="0" borderId="25" xfId="98" applyFont="1" applyBorder="1" applyAlignment="1">
      <alignment horizontal="center" vertical="top"/>
    </xf>
    <xf numFmtId="49" fontId="11" fillId="0" borderId="0" xfId="109" applyNumberFormat="1" applyFont="1" applyAlignment="1">
      <alignment horizontal="left" wrapText="1"/>
    </xf>
    <xf numFmtId="49" fontId="11" fillId="0" borderId="29" xfId="109" applyNumberFormat="1" applyFont="1" applyBorder="1" applyAlignment="1">
      <alignment horizontal="center" vertical="center"/>
    </xf>
    <xf numFmtId="49" fontId="11" fillId="0" borderId="6" xfId="109" applyNumberFormat="1" applyFont="1" applyBorder="1" applyAlignment="1">
      <alignment horizontal="center" vertical="center"/>
    </xf>
    <xf numFmtId="49" fontId="11" fillId="0" borderId="3" xfId="109" applyNumberFormat="1" applyFont="1" applyBorder="1" applyAlignment="1">
      <alignment horizontal="center" vertical="center"/>
    </xf>
    <xf numFmtId="0" fontId="11" fillId="0" borderId="29" xfId="109" applyFont="1" applyBorder="1" applyAlignment="1">
      <alignment horizontal="center" vertical="center"/>
    </xf>
    <xf numFmtId="0" fontId="11" fillId="0" borderId="6" xfId="109" applyFont="1" applyBorder="1" applyAlignment="1">
      <alignment horizontal="center" vertical="center"/>
    </xf>
    <xf numFmtId="0" fontId="11" fillId="0" borderId="3" xfId="109" applyFont="1" applyBorder="1" applyAlignment="1">
      <alignment horizontal="center" vertical="center"/>
    </xf>
    <xf numFmtId="1" fontId="12" fillId="0" borderId="5" xfId="75" applyNumberFormat="1" applyFont="1" applyBorder="1" applyAlignment="1">
      <alignment horizontal="center" vertical="center" wrapText="1"/>
    </xf>
    <xf numFmtId="1" fontId="12" fillId="0" borderId="3" xfId="75" applyNumberFormat="1" applyFont="1" applyBorder="1" applyAlignment="1">
      <alignment horizontal="center" vertical="center" wrapText="1"/>
    </xf>
    <xf numFmtId="0" fontId="11" fillId="0" borderId="29" xfId="109" applyFont="1" applyBorder="1" applyAlignment="1">
      <alignment horizontal="center" vertical="center" wrapText="1"/>
    </xf>
    <xf numFmtId="0" fontId="11" fillId="0" borderId="6" xfId="109" applyFont="1" applyBorder="1" applyAlignment="1">
      <alignment horizontal="center" vertical="center" wrapText="1"/>
    </xf>
    <xf numFmtId="0" fontId="11" fillId="0" borderId="3" xfId="109" applyFont="1" applyBorder="1" applyAlignment="1">
      <alignment horizontal="center" vertical="center" wrapText="1"/>
    </xf>
    <xf numFmtId="14" fontId="14" fillId="0" borderId="0" xfId="109" applyNumberFormat="1" applyFont="1" applyAlignment="1">
      <alignment horizontal="center"/>
    </xf>
    <xf numFmtId="14" fontId="12" fillId="0" borderId="0" xfId="109" applyNumberFormat="1" applyFont="1" applyAlignment="1">
      <alignment horizontal="center" wrapText="1"/>
    </xf>
    <xf numFmtId="1" fontId="12" fillId="0" borderId="0" xfId="75" applyNumberFormat="1" applyFont="1" applyAlignment="1" applyProtection="1">
      <alignment horizontal="center"/>
      <protection locked="0"/>
    </xf>
    <xf numFmtId="0" fontId="11" fillId="0" borderId="8" xfId="109" applyFont="1" applyBorder="1" applyAlignment="1">
      <alignment horizontal="left" vertical="top" wrapText="1"/>
    </xf>
    <xf numFmtId="0" fontId="10" fillId="0" borderId="0" xfId="75" applyFont="1" applyAlignment="1">
      <alignment horizontal="left" wrapText="1"/>
    </xf>
    <xf numFmtId="1" fontId="12" fillId="0" borderId="29" xfId="75" applyNumberFormat="1" applyFont="1" applyBorder="1" applyAlignment="1">
      <alignment horizontal="center" vertical="center" wrapText="1"/>
    </xf>
    <xf numFmtId="0" fontId="106" fillId="47" borderId="25" xfId="239" applyFont="1" applyFill="1" applyBorder="1" applyAlignment="1">
      <alignment horizontal="center" wrapText="1"/>
    </xf>
    <xf numFmtId="0" fontId="12" fillId="0" borderId="0" xfId="0" applyFont="1" applyAlignment="1">
      <alignment horizontal="center" vertical="center" wrapText="1"/>
    </xf>
    <xf numFmtId="0" fontId="11" fillId="0" borderId="0" xfId="75" applyFont="1" applyAlignment="1">
      <alignment horizontal="center" wrapText="1"/>
    </xf>
    <xf numFmtId="0" fontId="97" fillId="0" borderId="25" xfId="0" applyFont="1" applyBorder="1" applyAlignment="1">
      <alignment horizontal="center" vertical="center" wrapText="1"/>
    </xf>
    <xf numFmtId="0" fontId="12" fillId="0" borderId="25" xfId="0" applyFont="1" applyBorder="1" applyAlignment="1">
      <alignment horizontal="center" vertical="center"/>
    </xf>
    <xf numFmtId="0" fontId="106" fillId="47" borderId="25" xfId="239" applyFont="1" applyFill="1" applyBorder="1" applyAlignment="1">
      <alignment horizontal="center"/>
    </xf>
    <xf numFmtId="0" fontId="12" fillId="0" borderId="0" xfId="85" applyFont="1" applyAlignment="1">
      <alignment horizontal="center" vertical="center" wrapText="1"/>
    </xf>
    <xf numFmtId="0" fontId="12" fillId="0" borderId="0" xfId="85" applyFont="1" applyAlignment="1">
      <alignment horizontal="center" vertical="top" wrapText="1"/>
    </xf>
    <xf numFmtId="0" fontId="11" fillId="0" borderId="0" xfId="85" applyFont="1" applyAlignment="1">
      <alignment horizontal="left" vertical="center" wrapText="1"/>
    </xf>
    <xf numFmtId="0" fontId="12" fillId="0" borderId="4" xfId="85" applyFont="1" applyBorder="1" applyAlignment="1">
      <alignment horizontal="center" vertical="center" wrapText="1"/>
    </xf>
    <xf numFmtId="0" fontId="12" fillId="0" borderId="11" xfId="85" applyFont="1" applyBorder="1" applyAlignment="1">
      <alignment horizontal="center" vertical="center" wrapText="1"/>
    </xf>
    <xf numFmtId="0" fontId="12" fillId="0" borderId="10" xfId="85" applyFont="1" applyBorder="1" applyAlignment="1">
      <alignment horizontal="center" vertical="center" wrapText="1"/>
    </xf>
    <xf numFmtId="0" fontId="12" fillId="0" borderId="25" xfId="85" applyFont="1" applyBorder="1" applyAlignment="1">
      <alignment horizontal="center" vertical="center" wrapText="1"/>
    </xf>
    <xf numFmtId="0" fontId="10" fillId="0" borderId="0" xfId="85" applyFont="1" applyAlignment="1">
      <alignment horizontal="center"/>
    </xf>
    <xf numFmtId="0" fontId="14" fillId="0" borderId="0" xfId="85" applyFont="1" applyAlignment="1">
      <alignment horizontal="center" vertical="center" wrapText="1"/>
    </xf>
    <xf numFmtId="0" fontId="12" fillId="0" borderId="25" xfId="85" applyFont="1" applyBorder="1" applyAlignment="1">
      <alignment horizontal="center"/>
    </xf>
    <xf numFmtId="0" fontId="38" fillId="0" borderId="25" xfId="85" applyFont="1" applyBorder="1" applyAlignment="1">
      <alignment horizontal="center" vertical="center" wrapText="1"/>
    </xf>
    <xf numFmtId="0" fontId="10" fillId="0" borderId="0" xfId="85" applyFont="1" applyAlignment="1">
      <alignment horizontal="center" vertical="center" wrapText="1"/>
    </xf>
    <xf numFmtId="0" fontId="10" fillId="0" borderId="0" xfId="0" applyFont="1" applyAlignment="1">
      <alignment horizontal="center" vertical="center" wrapText="1"/>
    </xf>
  </cellXfs>
  <cellStyles count="274">
    <cellStyle name="20% - Accent1 2" xfId="4" xr:uid="{00000000-0005-0000-0000-000000000000}"/>
    <cellStyle name="20% - Accent1 2 2" xfId="5" xr:uid="{00000000-0005-0000-0000-000001000000}"/>
    <cellStyle name="20% - Accent1 2 2 2" xfId="132" xr:uid="{78758756-62B6-4C1E-996F-FE97431A9F4F}"/>
    <cellStyle name="20% - Accent1 2 3" xfId="131" xr:uid="{72BF7869-83AF-4A54-A8C2-BD372017B700}"/>
    <cellStyle name="20% - Accent1 3" xfId="6" xr:uid="{00000000-0005-0000-0000-000002000000}"/>
    <cellStyle name="20% - Accent1 3 2" xfId="133" xr:uid="{463CC925-AA07-4A1D-8A99-D2F7B2C24BEA}"/>
    <cellStyle name="20% - Accent2 2" xfId="7" xr:uid="{00000000-0005-0000-0000-000003000000}"/>
    <cellStyle name="20% - Accent2 2 2" xfId="8" xr:uid="{00000000-0005-0000-0000-000004000000}"/>
    <cellStyle name="20% - Accent2 2 2 2" xfId="135" xr:uid="{6537312F-E992-4120-B788-2A12C19B6F52}"/>
    <cellStyle name="20% - Accent2 2 3" xfId="134" xr:uid="{BE6461A5-A2E5-4C8D-8A1F-75289DA6EE63}"/>
    <cellStyle name="20% - Accent2 3" xfId="9" xr:uid="{00000000-0005-0000-0000-000005000000}"/>
    <cellStyle name="20% - Accent2 3 2" xfId="136" xr:uid="{78C52E69-F970-4AA6-9D60-CC24353F302E}"/>
    <cellStyle name="20% - Accent3 2" xfId="10" xr:uid="{00000000-0005-0000-0000-000006000000}"/>
    <cellStyle name="20% - Accent3 2 2" xfId="11" xr:uid="{00000000-0005-0000-0000-000007000000}"/>
    <cellStyle name="20% - Accent3 2 2 2" xfId="138" xr:uid="{E987E031-FA41-453A-B0D9-DF10DC9FF60D}"/>
    <cellStyle name="20% - Accent3 2 3" xfId="137" xr:uid="{9E32A1F8-837F-4F8D-8DAA-DDDDE9B7224D}"/>
    <cellStyle name="20% - Accent3 3" xfId="12" xr:uid="{00000000-0005-0000-0000-000008000000}"/>
    <cellStyle name="20% - Accent3 3 2" xfId="139" xr:uid="{0C510C35-752D-40AB-A69C-9703BDE772F9}"/>
    <cellStyle name="20% - Accent4 2" xfId="13" xr:uid="{00000000-0005-0000-0000-000009000000}"/>
    <cellStyle name="20% - Accent4 2 2" xfId="14" xr:uid="{00000000-0005-0000-0000-00000A000000}"/>
    <cellStyle name="20% - Accent4 2 2 2" xfId="141" xr:uid="{F0B1239F-193F-4990-9273-40171013A39C}"/>
    <cellStyle name="20% - Accent4 2 3" xfId="140" xr:uid="{1403F9E3-0B4B-46AB-8F3F-D68896141962}"/>
    <cellStyle name="20% - Accent4 3" xfId="15" xr:uid="{00000000-0005-0000-0000-00000B000000}"/>
    <cellStyle name="20% - Accent4 3 2" xfId="142" xr:uid="{6411529F-C7A1-4CFF-8681-3E9A5935BD36}"/>
    <cellStyle name="20% - Accent5 2" xfId="16" xr:uid="{00000000-0005-0000-0000-00000C000000}"/>
    <cellStyle name="20% - Accent5 2 2" xfId="17" xr:uid="{00000000-0005-0000-0000-00000D000000}"/>
    <cellStyle name="20% - Accent5 2 2 2" xfId="144" xr:uid="{00033749-5D5B-49C1-8DF1-138AB1FA584C}"/>
    <cellStyle name="20% - Accent5 2 3" xfId="143" xr:uid="{10CD1C04-DED7-4257-A861-4E9D0B1B859D}"/>
    <cellStyle name="20% - Accent5 3" xfId="18" xr:uid="{00000000-0005-0000-0000-00000E000000}"/>
    <cellStyle name="20% - Accent5 3 2" xfId="145" xr:uid="{CF59451C-B96E-42D5-9095-28E598F1C4AB}"/>
    <cellStyle name="20% - Accent6 2" xfId="19" xr:uid="{00000000-0005-0000-0000-00000F000000}"/>
    <cellStyle name="20% - Accent6 2 2" xfId="20" xr:uid="{00000000-0005-0000-0000-000010000000}"/>
    <cellStyle name="20% - Accent6 2 2 2" xfId="147" xr:uid="{BC9700EC-D369-4654-8EC5-1E98CB4541F7}"/>
    <cellStyle name="20% - Accent6 2 3" xfId="146" xr:uid="{30089D80-EEB1-4AA2-811C-B4C252669CBC}"/>
    <cellStyle name="20% - Accent6 3" xfId="21" xr:uid="{00000000-0005-0000-0000-000011000000}"/>
    <cellStyle name="20% - Accent6 3 2" xfId="148" xr:uid="{B2A90C91-E91B-43C9-9C71-8D451DA8CF82}"/>
    <cellStyle name="40% - Accent1 2" xfId="22" xr:uid="{00000000-0005-0000-0000-000012000000}"/>
    <cellStyle name="40% - Accent1 2 2" xfId="23" xr:uid="{00000000-0005-0000-0000-000013000000}"/>
    <cellStyle name="40% - Accent1 2 2 2" xfId="150" xr:uid="{06238442-47A2-433F-A999-88D8503128AA}"/>
    <cellStyle name="40% - Accent1 2 3" xfId="149" xr:uid="{F9D62563-2C21-4D4C-B2E3-D44FCD4D5F8B}"/>
    <cellStyle name="40% - Accent1 3" xfId="24" xr:uid="{00000000-0005-0000-0000-000014000000}"/>
    <cellStyle name="40% - Accent1 3 2" xfId="151" xr:uid="{C7A40C23-95E7-4679-998E-A3038BC99FDC}"/>
    <cellStyle name="40% - Accent2 2" xfId="25" xr:uid="{00000000-0005-0000-0000-000015000000}"/>
    <cellStyle name="40% - Accent2 2 2" xfId="26" xr:uid="{00000000-0005-0000-0000-000016000000}"/>
    <cellStyle name="40% - Accent2 2 2 2" xfId="153" xr:uid="{5AC53502-8A78-4B64-9990-39E2C7E73E18}"/>
    <cellStyle name="40% - Accent2 2 3" xfId="152" xr:uid="{5A615AA9-3D2F-46F7-95FF-C2B749AB2C55}"/>
    <cellStyle name="40% - Accent2 3" xfId="27" xr:uid="{00000000-0005-0000-0000-000017000000}"/>
    <cellStyle name="40% - Accent2 3 2" xfId="154" xr:uid="{41BF2D45-0198-47CB-BCD0-4929854F64D8}"/>
    <cellStyle name="40% - Accent3 2" xfId="28" xr:uid="{00000000-0005-0000-0000-000018000000}"/>
    <cellStyle name="40% - Accent3 2 2" xfId="29" xr:uid="{00000000-0005-0000-0000-000019000000}"/>
    <cellStyle name="40% - Accent3 2 2 2" xfId="156" xr:uid="{010E5965-6853-44C1-939C-45B34DBC459D}"/>
    <cellStyle name="40% - Accent3 2 3" xfId="155" xr:uid="{82466816-3319-411F-97BE-CBE24B8FE4BA}"/>
    <cellStyle name="40% - Accent3 3" xfId="30" xr:uid="{00000000-0005-0000-0000-00001A000000}"/>
    <cellStyle name="40% - Accent3 3 2" xfId="157" xr:uid="{92EC2105-F2AF-46AB-8B8A-E5F4ABAD38BB}"/>
    <cellStyle name="40% - Accent4 2" xfId="31" xr:uid="{00000000-0005-0000-0000-00001B000000}"/>
    <cellStyle name="40% - Accent4 2 2" xfId="32" xr:uid="{00000000-0005-0000-0000-00001C000000}"/>
    <cellStyle name="40% - Accent4 2 2 2" xfId="159" xr:uid="{5948F45B-B596-4B15-96D5-BEA5BAB7A6D4}"/>
    <cellStyle name="40% - Accent4 2 3" xfId="158" xr:uid="{2E101136-7A2A-4074-8065-4565153E8D0D}"/>
    <cellStyle name="40% - Accent4 3" xfId="33" xr:uid="{00000000-0005-0000-0000-00001D000000}"/>
    <cellStyle name="40% - Accent4 3 2" xfId="160" xr:uid="{1ED07779-18C0-4448-98AC-8C9E4BB6059A}"/>
    <cellStyle name="40% - Accent5 2" xfId="34" xr:uid="{00000000-0005-0000-0000-00001E000000}"/>
    <cellStyle name="40% - Accent5 2 2" xfId="35" xr:uid="{00000000-0005-0000-0000-00001F000000}"/>
    <cellStyle name="40% - Accent5 2 2 2" xfId="162" xr:uid="{E91D8001-75DB-45EF-8417-13E9862CA24A}"/>
    <cellStyle name="40% - Accent5 2 3" xfId="161" xr:uid="{9FA8BF0A-F9A6-40CB-BD24-E4D62DA81DFE}"/>
    <cellStyle name="40% - Accent5 3" xfId="36" xr:uid="{00000000-0005-0000-0000-000020000000}"/>
    <cellStyle name="40% - Accent5 3 2" xfId="163" xr:uid="{584D2197-64C8-4E30-AB60-30DF37F57C25}"/>
    <cellStyle name="40% - Accent6 2" xfId="37" xr:uid="{00000000-0005-0000-0000-000021000000}"/>
    <cellStyle name="40% - Accent6 2 2" xfId="38" xr:uid="{00000000-0005-0000-0000-000022000000}"/>
    <cellStyle name="40% - Accent6 2 2 2" xfId="165" xr:uid="{A3AC025D-40F9-4BC7-97DC-51B08E5AF849}"/>
    <cellStyle name="40% - Accent6 2 3" xfId="164" xr:uid="{4717D873-FA8E-48CA-A48A-CD2BA1029B1B}"/>
    <cellStyle name="40% - Accent6 3" xfId="39" xr:uid="{00000000-0005-0000-0000-000023000000}"/>
    <cellStyle name="40% - Accent6 3 2" xfId="166" xr:uid="{EC3CC93F-B1D8-4516-93BB-C5365EB83ED3}"/>
    <cellStyle name="60% - Accent1 2" xfId="40" xr:uid="{00000000-0005-0000-0000-000024000000}"/>
    <cellStyle name="60% - Accent1 2 2" xfId="167" xr:uid="{FEDB797B-E85D-450E-A7FB-16F0F1EC061B}"/>
    <cellStyle name="60% - Accent2 2" xfId="41" xr:uid="{00000000-0005-0000-0000-000025000000}"/>
    <cellStyle name="60% - Accent2 2 2" xfId="168" xr:uid="{7E0209D9-E77A-4F35-B3A2-67C84449DE2E}"/>
    <cellStyle name="60% - Accent3 2" xfId="42" xr:uid="{00000000-0005-0000-0000-000026000000}"/>
    <cellStyle name="60% - Accent3 2 2" xfId="169" xr:uid="{602F5AC6-0EE4-4C28-8E10-CFBE2DD2DCE6}"/>
    <cellStyle name="60% - Accent4 2" xfId="43" xr:uid="{00000000-0005-0000-0000-000027000000}"/>
    <cellStyle name="60% - Accent4 2 2" xfId="170" xr:uid="{0C9B8DBB-36EC-405D-9531-744AC1E4FA4E}"/>
    <cellStyle name="60% - Accent5 2" xfId="44" xr:uid="{00000000-0005-0000-0000-000028000000}"/>
    <cellStyle name="60% - Accent5 2 2" xfId="171" xr:uid="{39B906EA-0C64-441D-A85B-85DDD213990A}"/>
    <cellStyle name="60% - Accent6 2" xfId="45" xr:uid="{00000000-0005-0000-0000-000029000000}"/>
    <cellStyle name="60% - Accent6 2 2" xfId="172" xr:uid="{C0201C2D-7CA7-4EAF-9A14-2C58602852E3}"/>
    <cellStyle name="Accent1 2" xfId="46" xr:uid="{00000000-0005-0000-0000-00002A000000}"/>
    <cellStyle name="Accent1 2 2" xfId="173" xr:uid="{FF566D34-BEB9-4927-B649-7E814047C424}"/>
    <cellStyle name="Accent2 2" xfId="47" xr:uid="{00000000-0005-0000-0000-00002B000000}"/>
    <cellStyle name="Accent2 2 2" xfId="174" xr:uid="{B01855AF-B6BA-4442-9FB6-982BD3CDD82E}"/>
    <cellStyle name="Accent3 2" xfId="48" xr:uid="{00000000-0005-0000-0000-00002C000000}"/>
    <cellStyle name="Accent3 2 2" xfId="175" xr:uid="{FE7512A7-96D5-4DDD-81C4-B311F027271D}"/>
    <cellStyle name="Accent4 2" xfId="49" xr:uid="{00000000-0005-0000-0000-00002D000000}"/>
    <cellStyle name="Accent4 2 2" xfId="176" xr:uid="{C1D8250C-A285-4DCC-82D8-A04341393A7F}"/>
    <cellStyle name="Accent5 2" xfId="50" xr:uid="{00000000-0005-0000-0000-00002E000000}"/>
    <cellStyle name="Accent5 2 2" xfId="177" xr:uid="{88157B73-9F19-4AE4-8E0C-28A5172C6A85}"/>
    <cellStyle name="Accent6 2" xfId="51" xr:uid="{00000000-0005-0000-0000-00002F000000}"/>
    <cellStyle name="Accent6 2 2" xfId="178" xr:uid="{D81BF566-B627-42CB-B925-FB8D13767E53}"/>
    <cellStyle name="Bad 2" xfId="52" xr:uid="{00000000-0005-0000-0000-000030000000}"/>
    <cellStyle name="Bad 2 2" xfId="179" xr:uid="{C493AE5B-36E5-4575-8850-D8C7B55BF66B}"/>
    <cellStyle name="Calculation 2" xfId="53" xr:uid="{00000000-0005-0000-0000-000031000000}"/>
    <cellStyle name="Calculation 2 2" xfId="180" xr:uid="{8380E43C-F274-498D-8DF5-68203CD2D495}"/>
    <cellStyle name="Check Cell 2" xfId="54" xr:uid="{00000000-0005-0000-0000-000032000000}"/>
    <cellStyle name="Check Cell 2 2" xfId="181" xr:uid="{F5072AA5-F686-4CD6-B4B9-D670241755E4}"/>
    <cellStyle name="Comma" xfId="1" builtinId="3"/>
    <cellStyle name="Comma 2" xfId="55" xr:uid="{00000000-0005-0000-0000-000034000000}"/>
    <cellStyle name="Comma 2 2" xfId="247" xr:uid="{44A0D534-D59E-4042-B0E3-5B8B58EEBBAC}"/>
    <cellStyle name="Comma 2 3" xfId="249" xr:uid="{5D79AF88-9EBC-43D6-ACD4-D4D295471292}"/>
    <cellStyle name="Comma 2 4" xfId="271" xr:uid="{E7474513-7DA3-4231-A810-6DC64810819F}"/>
    <cellStyle name="Comma 3" xfId="56" xr:uid="{00000000-0005-0000-0000-000035000000}"/>
    <cellStyle name="Comma 4" xfId="57" xr:uid="{00000000-0005-0000-0000-000036000000}"/>
    <cellStyle name="Comma 4 2" xfId="272" xr:uid="{E123979E-B8C0-4CF6-98EE-BB3CAFFBAA23}"/>
    <cellStyle name="Comma 5" xfId="207" xr:uid="{AF88AAE5-09B9-43AB-9E32-D89C204DFEEA}"/>
    <cellStyle name="Explanatory Text 2" xfId="58" xr:uid="{00000000-0005-0000-0000-000037000000}"/>
    <cellStyle name="Explanatory Text 2 2" xfId="182" xr:uid="{DE907CA6-B50D-47A8-9083-72F0C71E47CF}"/>
    <cellStyle name="Good 2" xfId="59" xr:uid="{00000000-0005-0000-0000-000038000000}"/>
    <cellStyle name="Good 2 2" xfId="183" xr:uid="{6D80B285-634A-40EA-84F3-7EC1B7C97C64}"/>
    <cellStyle name="Heading 1 2" xfId="60" xr:uid="{00000000-0005-0000-0000-000039000000}"/>
    <cellStyle name="Heading 1 2 2" xfId="184" xr:uid="{59A7E29C-1C86-47EA-BD34-F0ADB0F1EB4B}"/>
    <cellStyle name="Heading 2 2" xfId="61" xr:uid="{00000000-0005-0000-0000-00003A000000}"/>
    <cellStyle name="Heading 2 2 2" xfId="185" xr:uid="{81E3B952-CD86-45E6-9D51-2A22B689E8E1}"/>
    <cellStyle name="Heading 3 2" xfId="62" xr:uid="{00000000-0005-0000-0000-00003B000000}"/>
    <cellStyle name="Heading 3 2 2" xfId="186" xr:uid="{801ADA23-E779-4474-8FBD-6A8665C644BB}"/>
    <cellStyle name="Heading 4 2" xfId="63" xr:uid="{00000000-0005-0000-0000-00003C000000}"/>
    <cellStyle name="Heading 4 2 2" xfId="187" xr:uid="{0AC3DCE6-BDA1-4D5D-A504-74BF7B44667F}"/>
    <cellStyle name="Hyperlink" xfId="3" builtinId="8"/>
    <cellStyle name="Hyperlink 2" xfId="238" xr:uid="{EBB2EBE1-F47A-4F62-99E6-E0AFDE9C04B3}"/>
    <cellStyle name="Input 2" xfId="64" xr:uid="{00000000-0005-0000-0000-00003E000000}"/>
    <cellStyle name="Input 2 2" xfId="188" xr:uid="{0CC9DB12-BA0A-40B8-9AB6-899780FC7273}"/>
    <cellStyle name="Linked Cell 2" xfId="65" xr:uid="{00000000-0005-0000-0000-00003F000000}"/>
    <cellStyle name="Linked Cell 2 2" xfId="189" xr:uid="{E2938740-9616-4205-9461-08FCD7F2C139}"/>
    <cellStyle name="Neutral 2" xfId="66" xr:uid="{00000000-0005-0000-0000-000040000000}"/>
    <cellStyle name="Neutral 2 2" xfId="190" xr:uid="{0DA69B02-150E-4666-BA3F-F1C49451E0CA}"/>
    <cellStyle name="Normal" xfId="0" builtinId="0"/>
    <cellStyle name="Normal 10" xfId="216" xr:uid="{05FD3897-78D2-4695-AFED-AC8525CF0F4C}"/>
    <cellStyle name="Normal 11" xfId="232" xr:uid="{24EEB8B8-75DD-4860-8C01-91EEFC7C659B}"/>
    <cellStyle name="Normal 12" xfId="242" xr:uid="{3C077988-429B-4934-9956-F0342760EC65}"/>
    <cellStyle name="Normal 13" xfId="67" xr:uid="{00000000-0005-0000-0000-000042000000}"/>
    <cellStyle name="Normal 13 2" xfId="68" xr:uid="{00000000-0005-0000-0000-000043000000}"/>
    <cellStyle name="Normal 13 3" xfId="191" xr:uid="{375C8413-173C-4C6C-A9ED-0B6A4BC9E28A}"/>
    <cellStyle name="Normal 13 4" xfId="223" xr:uid="{18F367F9-E5CF-46ED-95D6-3DED7737BF37}"/>
    <cellStyle name="Normal 13 5" xfId="253" xr:uid="{42593C44-AB73-4267-9D89-62EF4A755DC7}"/>
    <cellStyle name="Normal 14" xfId="244" xr:uid="{9FD198ED-19E7-496C-B480-E4DB20819DDA}"/>
    <cellStyle name="Normal 15" xfId="265" xr:uid="{209C11FC-89B7-41C0-B460-9E4DB80BE06B}"/>
    <cellStyle name="Normal 2" xfId="69" xr:uid="{00000000-0005-0000-0000-000044000000}"/>
    <cellStyle name="Normal 2 10" xfId="70" xr:uid="{00000000-0005-0000-0000-000045000000}"/>
    <cellStyle name="Normal 2 10 2" xfId="270" xr:uid="{5E31CC36-FDE0-460F-95B6-46728E3BE751}"/>
    <cellStyle name="Normal 2 11" xfId="71" xr:uid="{00000000-0005-0000-0000-000046000000}"/>
    <cellStyle name="Normal 2 12" xfId="72" xr:uid="{00000000-0005-0000-0000-000047000000}"/>
    <cellStyle name="Normal 2 13" xfId="73" xr:uid="{00000000-0005-0000-0000-000048000000}"/>
    <cellStyle name="Normal 2 14" xfId="123" xr:uid="{3AF3C261-B25F-4E37-A424-3B7BA2447FE5}"/>
    <cellStyle name="Normal 2 15" xfId="217" xr:uid="{3EFE30BB-7607-4017-95AD-6251121B8993}"/>
    <cellStyle name="Normal 2 16" xfId="235" xr:uid="{F1EF69B0-B6E5-4C18-9FE1-114B93434745}"/>
    <cellStyle name="Normal 2 2" xfId="74" xr:uid="{00000000-0005-0000-0000-000049000000}"/>
    <cellStyle name="Normal 2 2 2" xfId="75" xr:uid="{00000000-0005-0000-0000-00004A000000}"/>
    <cellStyle name="Normal 2 2 2 2" xfId="124" xr:uid="{0DDB2B75-3E2A-43E7-8DAF-30D4F5FCD5A7}"/>
    <cellStyle name="Normal 2 2 3" xfId="76" xr:uid="{00000000-0005-0000-0000-00004B000000}"/>
    <cellStyle name="Normal 2 2 3 2" xfId="192" xr:uid="{8D97327F-A557-4365-A207-062988EF43EA}"/>
    <cellStyle name="Normal 2 2 4" xfId="77" xr:uid="{00000000-0005-0000-0000-00004C000000}"/>
    <cellStyle name="Normal 2 3" xfId="78" xr:uid="{00000000-0005-0000-0000-00004D000000}"/>
    <cellStyle name="Normal 2 3 2" xfId="79" xr:uid="{00000000-0005-0000-0000-00004E000000}"/>
    <cellStyle name="Normal 2 3 2 2" xfId="80" xr:uid="{00000000-0005-0000-0000-00004F000000}"/>
    <cellStyle name="Normal 2 3 2 2 2" xfId="230" xr:uid="{C1BB6DE6-18EE-44C1-9A57-A958F90FBA3D}"/>
    <cellStyle name="Normal 2 3 2 2 3" xfId="239" xr:uid="{82DEA15E-37CA-4BCD-B38B-88B4E44DF66A}"/>
    <cellStyle name="Normal 2 3 2 3" xfId="204" xr:uid="{39AAFCD9-D20C-4137-9B74-2F9819D49307}"/>
    <cellStyle name="Normal 2 3 2 4" xfId="227" xr:uid="{7EE56FC4-C6C7-4795-B4D9-228F70921D19}"/>
    <cellStyle name="Normal 2 3 3" xfId="81" xr:uid="{00000000-0005-0000-0000-000050000000}"/>
    <cellStyle name="Normal 2 3 3 2" xfId="82" xr:uid="{00000000-0005-0000-0000-000051000000}"/>
    <cellStyle name="Normal 2 3 3 3" xfId="205" xr:uid="{C2235252-E4A5-48D8-8516-FEE7943C211F}"/>
    <cellStyle name="Normal 2 3 3 4" xfId="228" xr:uid="{D9F69BD6-8AF9-4778-8156-829FF9838BFC}"/>
    <cellStyle name="Normal 2 3 3 5" xfId="257" xr:uid="{932F6B78-9620-4A3C-9DE3-24A3B5A35295}"/>
    <cellStyle name="Normal 2 3 4" xfId="128" xr:uid="{6EEF9025-1CF0-4191-9313-CD3D20802D0C}"/>
    <cellStyle name="Normal 2 3 5" xfId="221" xr:uid="{82F35A92-C3C0-46EF-B034-CFD1FDC3AA94}"/>
    <cellStyle name="Normal 2 4" xfId="83" xr:uid="{00000000-0005-0000-0000-000052000000}"/>
    <cellStyle name="Normal 2 4 2" xfId="193" xr:uid="{DBCEE96E-52FD-4E81-A5CA-D67F1B1B80DA}"/>
    <cellStyle name="Normal 2 4 3" xfId="254" xr:uid="{A6AF7248-24C5-459E-8C64-C4253CBD5334}"/>
    <cellStyle name="Normal 2 5" xfId="84" xr:uid="{00000000-0005-0000-0000-000053000000}"/>
    <cellStyle name="Normal 2 5 2" xfId="201" xr:uid="{E8439FA8-C0ED-47EF-8986-AFEA16C77528}"/>
    <cellStyle name="Normal 2 5 3" xfId="224" xr:uid="{6EB08A1E-4943-497E-BD0B-2964732E7542}"/>
    <cellStyle name="Normal 2 5 4" xfId="255" xr:uid="{05DBC777-BBDF-4EA6-A002-7A17272815C4}"/>
    <cellStyle name="Normal 2 6" xfId="85" xr:uid="{00000000-0005-0000-0000-000054000000}"/>
    <cellStyle name="Normal 2 6 2" xfId="202" xr:uid="{88B05779-69E0-4C04-959F-4BBCB21EC653}"/>
    <cellStyle name="Normal 2 6 3" xfId="225" xr:uid="{59319455-5C11-4646-BF9C-918E3233BD33}"/>
    <cellStyle name="Normal 2 6 4" xfId="240" xr:uid="{FA2251AD-57BA-40C9-9473-327536FF3C0B}"/>
    <cellStyle name="Normal 2 6 4 2" xfId="269" xr:uid="{1EA9791D-9DF7-4E3E-988C-35E677730722}"/>
    <cellStyle name="Normal 2 6 5" xfId="268" xr:uid="{E739A364-3B6E-4EA9-9974-3C8FD9732A8B}"/>
    <cellStyle name="Normal 2 7" xfId="86" xr:uid="{00000000-0005-0000-0000-000055000000}"/>
    <cellStyle name="Normal 2 7 2" xfId="87" xr:uid="{00000000-0005-0000-0000-000056000000}"/>
    <cellStyle name="Normal 2 7 3" xfId="88" xr:uid="{00000000-0005-0000-0000-000057000000}"/>
    <cellStyle name="Normal 2 7 4" xfId="89" xr:uid="{00000000-0005-0000-0000-000058000000}"/>
    <cellStyle name="Normal 2 7 5" xfId="90" xr:uid="{00000000-0005-0000-0000-000059000000}"/>
    <cellStyle name="Normal 2 7 6" xfId="203" xr:uid="{0A8B0073-D63A-4491-B53A-A3C0A0323FCE}"/>
    <cellStyle name="Normal 2 7 7" xfId="226" xr:uid="{5039823A-D745-422B-B1F4-0642F9C2E95C}"/>
    <cellStyle name="Normal 2 7 8" xfId="237" xr:uid="{0112FD23-BCD7-4A1D-BCF9-B46D0DF83BE0}"/>
    <cellStyle name="Normal 2 7 9" xfId="256" xr:uid="{7FFCDC81-C9CE-4C18-9082-63766FAEA0D0}"/>
    <cellStyle name="Normal 2 8" xfId="91" xr:uid="{00000000-0005-0000-0000-00005A000000}"/>
    <cellStyle name="Normal 2 8 2" xfId="92" xr:uid="{00000000-0005-0000-0000-00005B000000}"/>
    <cellStyle name="Normal 2 8 2 2" xfId="93" xr:uid="{00000000-0005-0000-0000-00005C000000}"/>
    <cellStyle name="Normal 2 8 2 3" xfId="273" xr:uid="{7BEB0994-57E0-47D9-B0F1-C23292ED7F6B}"/>
    <cellStyle name="Normal 2 8 3" xfId="94" xr:uid="{00000000-0005-0000-0000-00005D000000}"/>
    <cellStyle name="Normal 2 8 3 2" xfId="231" xr:uid="{12F75D18-08AF-43E4-9A22-BC2CC1E68B22}"/>
    <cellStyle name="Normal 2 8 3 3" xfId="263" xr:uid="{46D435C2-F40B-4CC8-8D58-99BF2884C794}"/>
    <cellStyle name="Normal 2 8 4" xfId="95" xr:uid="{00000000-0005-0000-0000-00005E000000}"/>
    <cellStyle name="Normal 2 8 4 2" xfId="214" xr:uid="{97532753-2847-4501-BAD9-9EF96AD5A2D0}"/>
    <cellStyle name="Normal 2 8 5" xfId="96" xr:uid="{00000000-0005-0000-0000-00005F000000}"/>
    <cellStyle name="Normal 2 8 6" xfId="208" xr:uid="{94D9BA8B-B441-4E91-8CF0-6EC7F9B8119B}"/>
    <cellStyle name="Normal 2 8 7" xfId="229" xr:uid="{B661CBD3-88E6-49D9-B424-D1231C723400}"/>
    <cellStyle name="Normal 2 8 8" xfId="236" xr:uid="{8CEEB3C5-1FB2-4E5C-AEA7-B55601072028}"/>
    <cellStyle name="Normal 2 8 9" xfId="260" xr:uid="{30083DEF-F45F-47B8-9967-6628A9C51E35}"/>
    <cellStyle name="Normal 2 9" xfId="97" xr:uid="{00000000-0005-0000-0000-000060000000}"/>
    <cellStyle name="Normal 3" xfId="98" xr:uid="{00000000-0005-0000-0000-000061000000}"/>
    <cellStyle name="Normal 3 2" xfId="99" xr:uid="{00000000-0005-0000-0000-000062000000}"/>
    <cellStyle name="Normal 3 2 2" xfId="130" xr:uid="{CDC6CF0D-99CF-4007-AF9E-26E33A1B12F0}"/>
    <cellStyle name="Normal 3 3" xfId="211" xr:uid="{0070C566-B907-4C7E-9C97-B65EC3EFD005}"/>
    <cellStyle name="Normal 3 4" xfId="125" xr:uid="{9E372BD2-69F4-4260-B41A-EF974F3DB7C2}"/>
    <cellStyle name="Normal 4" xfId="100" xr:uid="{00000000-0005-0000-0000-000063000000}"/>
    <cellStyle name="Normal 4 2" xfId="126" xr:uid="{BD0962BD-D354-4683-8148-04A2BD52AC74}"/>
    <cellStyle name="Normal 4 3" xfId="218" xr:uid="{B185C799-D843-4232-B497-8F4E7E6A440C}"/>
    <cellStyle name="Normal 4 4" xfId="250" xr:uid="{23B7DD76-B6AD-4F69-B063-AAB038B2E681}"/>
    <cellStyle name="Normal 5" xfId="101" xr:uid="{00000000-0005-0000-0000-000064000000}"/>
    <cellStyle name="Normal 5 2" xfId="102" xr:uid="{00000000-0005-0000-0000-000065000000}"/>
    <cellStyle name="Normal 5 2 2" xfId="194" xr:uid="{FCC5AB00-D849-4B71-B9D7-0FBEE736468E}"/>
    <cellStyle name="Normal 5 3" xfId="103" xr:uid="{00000000-0005-0000-0000-000066000000}"/>
    <cellStyle name="Normal 5 3 2" xfId="195" xr:uid="{1ED1FBBD-BE0A-44B7-A31F-784A95517065}"/>
    <cellStyle name="Normal 6" xfId="104" xr:uid="{00000000-0005-0000-0000-000067000000}"/>
    <cellStyle name="Normal 6 2" xfId="105" xr:uid="{00000000-0005-0000-0000-000068000000}"/>
    <cellStyle name="Normal 6 3" xfId="106" xr:uid="{00000000-0005-0000-0000-000069000000}"/>
    <cellStyle name="Normal 6 4" xfId="107" xr:uid="{00000000-0005-0000-0000-00006A000000}"/>
    <cellStyle name="Normal 6 5" xfId="127" xr:uid="{B814E0AA-6E3A-4CE0-8EDC-EEA3F7861648}"/>
    <cellStyle name="Normal 6 6" xfId="220" xr:uid="{CB8A39B2-8AC2-4E19-91C4-66D607430965}"/>
    <cellStyle name="Normal 6 7" xfId="251" xr:uid="{0AD875DD-0BAC-4A79-9425-AC1DAB5F4B32}"/>
    <cellStyle name="Normal 7" xfId="108" xr:uid="{00000000-0005-0000-0000-00006B000000}"/>
    <cellStyle name="Normal 7 2" xfId="206" xr:uid="{9B9AD87A-7F6C-48C2-8B3B-FBF3E27C6917}"/>
    <cellStyle name="Normal 7 3" xfId="258" xr:uid="{FC35811A-2154-4082-8AA8-7FF67C9C5937}"/>
    <cellStyle name="Normal 8" xfId="209" xr:uid="{592B478F-3E3A-4AC6-8DED-7CEA783BD28E}"/>
    <cellStyle name="Normal 8 2" xfId="261" xr:uid="{44910A65-6225-49CB-862D-0B329A998610}"/>
    <cellStyle name="Normal 9" xfId="210" xr:uid="{A7266E29-2013-467C-BA90-5E7E66121133}"/>
    <cellStyle name="Normal 9 2" xfId="262" xr:uid="{D1B4A0ED-1532-4184-BFE1-95765BDBF6EF}"/>
    <cellStyle name="Normal_Anexa personal din sistemul sanitar veterinar" xfId="109" xr:uid="{00000000-0005-0000-0000-00006C000000}"/>
    <cellStyle name="Normal_Anexa personal din sistemul sanitar veterinar 2" xfId="212" xr:uid="{B88FA06A-5FE7-4638-B294-4712255C8F12}"/>
    <cellStyle name="Normal_institutii de spectacole" xfId="110" xr:uid="{00000000-0005-0000-0000-00006D000000}"/>
    <cellStyle name="Normal_Prop Lege San Veter 11 06 09 ora 17 BUN" xfId="111" xr:uid="{00000000-0005-0000-0000-00006E000000}"/>
    <cellStyle name="Normal_Prop Lege San Veter 11 06 09 ora 17 BUN 2" xfId="112" xr:uid="{00000000-0005-0000-0000-00006F000000}"/>
    <cellStyle name="Normal_Prop Lege San Veter 11 06 09 ora 17 BUN 3" xfId="215" xr:uid="{90EC4803-0142-4BCB-BA7D-C092C27436FA}"/>
    <cellStyle name="Normal_Salarii conducere MFP pt. imprimare" xfId="113" xr:uid="{00000000-0005-0000-0000-000070000000}"/>
    <cellStyle name="Normal_Salarii conducere MFP pt. imprimare 2" xfId="114" xr:uid="{00000000-0005-0000-0000-000071000000}"/>
    <cellStyle name="Normal_Salarii conducere MFP pt. imprimare 2 2" xfId="219" xr:uid="{3AA97A4F-404C-4311-A788-AC1FF8E3CD2A}"/>
    <cellStyle name="Normal_Salarii conducere MFP pt. imprimare 3" xfId="213" xr:uid="{574FBA21-4672-42EF-A40B-F604571DD036}"/>
    <cellStyle name="Note 2" xfId="115" xr:uid="{00000000-0005-0000-0000-000072000000}"/>
    <cellStyle name="Note 2 2" xfId="196" xr:uid="{435900F9-9C70-487B-B69E-353D16414D2E}"/>
    <cellStyle name="Output 2" xfId="116" xr:uid="{00000000-0005-0000-0000-000073000000}"/>
    <cellStyle name="Output 2 2" xfId="197" xr:uid="{4B8B163C-8EFA-489D-90AC-58F35E9FABEE}"/>
    <cellStyle name="Percent" xfId="2" builtinId="5"/>
    <cellStyle name="Percent 2" xfId="117" xr:uid="{00000000-0005-0000-0000-000075000000}"/>
    <cellStyle name="Percent 2 2" xfId="129" xr:uid="{95BD8DC3-5396-4FA0-940F-FBD229512C34}"/>
    <cellStyle name="Percent 2 3" xfId="222" xr:uid="{C47954ED-71CF-4FBE-8A10-9632E49AF16F}"/>
    <cellStyle name="Percent 2 4" xfId="248" xr:uid="{05DBDC94-6027-4FAC-ABB0-7F7B651D4ACF}"/>
    <cellStyle name="Percent 2 5" xfId="252" xr:uid="{85F0BC65-DC98-4B15-8563-065952C3162F}"/>
    <cellStyle name="Percent 3" xfId="118" xr:uid="{00000000-0005-0000-0000-000076000000}"/>
    <cellStyle name="Procent 2" xfId="234" xr:uid="{34C02D7D-188A-4BF7-969C-5AF289E375F0}"/>
    <cellStyle name="Procent 3" xfId="246" xr:uid="{43EF6A6C-F207-40FE-8FE4-74C356CA1C1A}"/>
    <cellStyle name="Procent 4" xfId="267" xr:uid="{62565131-B01E-4AAE-B5A1-523334742034}"/>
    <cellStyle name="Title 2" xfId="119" xr:uid="{00000000-0005-0000-0000-000077000000}"/>
    <cellStyle name="Title 2 2" xfId="198" xr:uid="{34DB7531-AD54-4B7B-B3F0-EA6368CF187E}"/>
    <cellStyle name="Total 2" xfId="120" xr:uid="{00000000-0005-0000-0000-000078000000}"/>
    <cellStyle name="Total 2 2" xfId="199" xr:uid="{826448E4-B5E0-4E5A-A2C5-172471CD5B27}"/>
    <cellStyle name="Virgulă 2" xfId="122" xr:uid="{EA56F362-2FB5-4802-B14B-380AEE0B6385}"/>
    <cellStyle name="Virgulă 2 2" xfId="264" xr:uid="{8AF04295-378D-4EBD-8B03-DE34FD3F13B0}"/>
    <cellStyle name="Virgulă 3" xfId="233" xr:uid="{CCD0FADE-F5A5-402D-AE74-4BA21308DD60}"/>
    <cellStyle name="Virgulă 4" xfId="241" xr:uid="{487CAC6A-8BC7-479E-A8A7-0ABAF889D7B8}"/>
    <cellStyle name="Virgulă 5" xfId="243" xr:uid="{2C833BC9-A2A6-46B4-B69D-D3B537F59E9C}"/>
    <cellStyle name="Virgulă 6" xfId="245" xr:uid="{43DEB967-C106-4FB6-B9E1-712708C3290F}"/>
    <cellStyle name="Virgulă 7" xfId="259" xr:uid="{A417FE39-AD22-400E-B40E-26D4FD02800D}"/>
    <cellStyle name="Virgulă 8" xfId="266" xr:uid="{0B9A3190-8120-4CFE-A5D8-9EFC022EE365}"/>
    <cellStyle name="Warning Text 2" xfId="121" xr:uid="{00000000-0005-0000-0000-000079000000}"/>
    <cellStyle name="Warning Text 2 2" xfId="200" xr:uid="{B09C465B-4C7C-4DDE-8BEF-CA4798F38AD3}"/>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Medium9" defaultPivotStyle="PivotStyleLight16">
    <tableStyle name="TableStylePreset3_Accent1" pivot="0" count="7" xr9:uid="{3FE59E1F-9662-4AC5-AF2A-BA30370FCB65}">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76A8041-1349-40F7-BDCB-5AA9BEEB675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colors>
    <mruColors>
      <color rgb="FF00B0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5</xdr:col>
      <xdr:colOff>0</xdr:colOff>
      <xdr:row>0</xdr:row>
      <xdr:rowOff>0</xdr:rowOff>
    </xdr:from>
    <xdr:to>
      <xdr:col>5</xdr:col>
      <xdr:colOff>0</xdr:colOff>
      <xdr:row>0</xdr:row>
      <xdr:rowOff>0</xdr:rowOff>
    </xdr:to>
    <xdr:sp macro="" textlink="">
      <xdr:nvSpPr>
        <xdr:cNvPr id="2" name="Line 441">
          <a:extLst>
            <a:ext uri="{FF2B5EF4-FFF2-40B4-BE49-F238E27FC236}">
              <a16:creationId xmlns:a16="http://schemas.microsoft.com/office/drawing/2014/main" id="{00000000-0008-0000-2800-000002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 name="Line 442">
          <a:extLst>
            <a:ext uri="{FF2B5EF4-FFF2-40B4-BE49-F238E27FC236}">
              <a16:creationId xmlns:a16="http://schemas.microsoft.com/office/drawing/2014/main" id="{00000000-0008-0000-2800-000003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 name="Line 443">
          <a:extLst>
            <a:ext uri="{FF2B5EF4-FFF2-40B4-BE49-F238E27FC236}">
              <a16:creationId xmlns:a16="http://schemas.microsoft.com/office/drawing/2014/main" id="{00000000-0008-0000-2800-000004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 name="Line 444">
          <a:extLst>
            <a:ext uri="{FF2B5EF4-FFF2-40B4-BE49-F238E27FC236}">
              <a16:creationId xmlns:a16="http://schemas.microsoft.com/office/drawing/2014/main" id="{00000000-0008-0000-2800-000005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 name="Line 452">
          <a:extLst>
            <a:ext uri="{FF2B5EF4-FFF2-40B4-BE49-F238E27FC236}">
              <a16:creationId xmlns:a16="http://schemas.microsoft.com/office/drawing/2014/main" id="{00000000-0008-0000-2800-000006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 name="Line 453">
          <a:extLst>
            <a:ext uri="{FF2B5EF4-FFF2-40B4-BE49-F238E27FC236}">
              <a16:creationId xmlns:a16="http://schemas.microsoft.com/office/drawing/2014/main" id="{00000000-0008-0000-2800-000007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8" name="Line 454">
          <a:extLst>
            <a:ext uri="{FF2B5EF4-FFF2-40B4-BE49-F238E27FC236}">
              <a16:creationId xmlns:a16="http://schemas.microsoft.com/office/drawing/2014/main" id="{00000000-0008-0000-2800-000008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9" name="Line 455">
          <a:extLst>
            <a:ext uri="{FF2B5EF4-FFF2-40B4-BE49-F238E27FC236}">
              <a16:creationId xmlns:a16="http://schemas.microsoft.com/office/drawing/2014/main" id="{00000000-0008-0000-2800-000009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0" name="Line 608">
          <a:extLst>
            <a:ext uri="{FF2B5EF4-FFF2-40B4-BE49-F238E27FC236}">
              <a16:creationId xmlns:a16="http://schemas.microsoft.com/office/drawing/2014/main" id="{00000000-0008-0000-2800-00000A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1" name="Line 609">
          <a:extLst>
            <a:ext uri="{FF2B5EF4-FFF2-40B4-BE49-F238E27FC236}">
              <a16:creationId xmlns:a16="http://schemas.microsoft.com/office/drawing/2014/main" id="{00000000-0008-0000-2800-00000B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2" name="Line 610">
          <a:extLst>
            <a:ext uri="{FF2B5EF4-FFF2-40B4-BE49-F238E27FC236}">
              <a16:creationId xmlns:a16="http://schemas.microsoft.com/office/drawing/2014/main" id="{00000000-0008-0000-2800-00000C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3" name="Line 611">
          <a:extLst>
            <a:ext uri="{FF2B5EF4-FFF2-40B4-BE49-F238E27FC236}">
              <a16:creationId xmlns:a16="http://schemas.microsoft.com/office/drawing/2014/main" id="{00000000-0008-0000-2800-00000D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4" name="Line 622">
          <a:extLst>
            <a:ext uri="{FF2B5EF4-FFF2-40B4-BE49-F238E27FC236}">
              <a16:creationId xmlns:a16="http://schemas.microsoft.com/office/drawing/2014/main" id="{00000000-0008-0000-2800-00000E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5" name="Line 623">
          <a:extLst>
            <a:ext uri="{FF2B5EF4-FFF2-40B4-BE49-F238E27FC236}">
              <a16:creationId xmlns:a16="http://schemas.microsoft.com/office/drawing/2014/main" id="{00000000-0008-0000-2800-00000F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6" name="Line 624">
          <a:extLst>
            <a:ext uri="{FF2B5EF4-FFF2-40B4-BE49-F238E27FC236}">
              <a16:creationId xmlns:a16="http://schemas.microsoft.com/office/drawing/2014/main" id="{00000000-0008-0000-2800-000010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7" name="Line 625">
          <a:extLst>
            <a:ext uri="{FF2B5EF4-FFF2-40B4-BE49-F238E27FC236}">
              <a16:creationId xmlns:a16="http://schemas.microsoft.com/office/drawing/2014/main" id="{00000000-0008-0000-2800-000011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8" name="Line 626">
          <a:extLst>
            <a:ext uri="{FF2B5EF4-FFF2-40B4-BE49-F238E27FC236}">
              <a16:creationId xmlns:a16="http://schemas.microsoft.com/office/drawing/2014/main" id="{00000000-0008-0000-2800-000012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9" name="Line 627">
          <a:extLst>
            <a:ext uri="{FF2B5EF4-FFF2-40B4-BE49-F238E27FC236}">
              <a16:creationId xmlns:a16="http://schemas.microsoft.com/office/drawing/2014/main" id="{00000000-0008-0000-2800-000013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0" name="Line 628">
          <a:extLst>
            <a:ext uri="{FF2B5EF4-FFF2-40B4-BE49-F238E27FC236}">
              <a16:creationId xmlns:a16="http://schemas.microsoft.com/office/drawing/2014/main" id="{00000000-0008-0000-2800-000014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1" name="Line 629">
          <a:extLst>
            <a:ext uri="{FF2B5EF4-FFF2-40B4-BE49-F238E27FC236}">
              <a16:creationId xmlns:a16="http://schemas.microsoft.com/office/drawing/2014/main" id="{00000000-0008-0000-2800-000015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2" name="Line 630">
          <a:extLst>
            <a:ext uri="{FF2B5EF4-FFF2-40B4-BE49-F238E27FC236}">
              <a16:creationId xmlns:a16="http://schemas.microsoft.com/office/drawing/2014/main" id="{00000000-0008-0000-2800-000016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3" name="Line 631">
          <a:extLst>
            <a:ext uri="{FF2B5EF4-FFF2-40B4-BE49-F238E27FC236}">
              <a16:creationId xmlns:a16="http://schemas.microsoft.com/office/drawing/2014/main" id="{00000000-0008-0000-2800-000017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4" name="Line 632">
          <a:extLst>
            <a:ext uri="{FF2B5EF4-FFF2-40B4-BE49-F238E27FC236}">
              <a16:creationId xmlns:a16="http://schemas.microsoft.com/office/drawing/2014/main" id="{00000000-0008-0000-2800-000018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5" name="Line 633">
          <a:extLst>
            <a:ext uri="{FF2B5EF4-FFF2-40B4-BE49-F238E27FC236}">
              <a16:creationId xmlns:a16="http://schemas.microsoft.com/office/drawing/2014/main" id="{00000000-0008-0000-2800-000019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6" name="Line 701">
          <a:extLst>
            <a:ext uri="{FF2B5EF4-FFF2-40B4-BE49-F238E27FC236}">
              <a16:creationId xmlns:a16="http://schemas.microsoft.com/office/drawing/2014/main" id="{00000000-0008-0000-2800-00001A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7" name="Line 702">
          <a:extLst>
            <a:ext uri="{FF2B5EF4-FFF2-40B4-BE49-F238E27FC236}">
              <a16:creationId xmlns:a16="http://schemas.microsoft.com/office/drawing/2014/main" id="{00000000-0008-0000-2800-00001B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8" name="Line 703">
          <a:extLst>
            <a:ext uri="{FF2B5EF4-FFF2-40B4-BE49-F238E27FC236}">
              <a16:creationId xmlns:a16="http://schemas.microsoft.com/office/drawing/2014/main" id="{00000000-0008-0000-2800-00001C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9" name="Line 704">
          <a:extLst>
            <a:ext uri="{FF2B5EF4-FFF2-40B4-BE49-F238E27FC236}">
              <a16:creationId xmlns:a16="http://schemas.microsoft.com/office/drawing/2014/main" id="{00000000-0008-0000-2800-00001D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0" name="Line 705">
          <a:extLst>
            <a:ext uri="{FF2B5EF4-FFF2-40B4-BE49-F238E27FC236}">
              <a16:creationId xmlns:a16="http://schemas.microsoft.com/office/drawing/2014/main" id="{00000000-0008-0000-2800-00001E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1" name="Line 706">
          <a:extLst>
            <a:ext uri="{FF2B5EF4-FFF2-40B4-BE49-F238E27FC236}">
              <a16:creationId xmlns:a16="http://schemas.microsoft.com/office/drawing/2014/main" id="{00000000-0008-0000-2800-00001F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2" name="Line 707">
          <a:extLst>
            <a:ext uri="{FF2B5EF4-FFF2-40B4-BE49-F238E27FC236}">
              <a16:creationId xmlns:a16="http://schemas.microsoft.com/office/drawing/2014/main" id="{00000000-0008-0000-2800-000020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3" name="Line 708">
          <a:extLst>
            <a:ext uri="{FF2B5EF4-FFF2-40B4-BE49-F238E27FC236}">
              <a16:creationId xmlns:a16="http://schemas.microsoft.com/office/drawing/2014/main" id="{00000000-0008-0000-2800-000021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4" name="Line 709">
          <a:extLst>
            <a:ext uri="{FF2B5EF4-FFF2-40B4-BE49-F238E27FC236}">
              <a16:creationId xmlns:a16="http://schemas.microsoft.com/office/drawing/2014/main" id="{00000000-0008-0000-2800-000022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5" name="Line 710">
          <a:extLst>
            <a:ext uri="{FF2B5EF4-FFF2-40B4-BE49-F238E27FC236}">
              <a16:creationId xmlns:a16="http://schemas.microsoft.com/office/drawing/2014/main" id="{00000000-0008-0000-2800-000023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6" name="Line 711">
          <a:extLst>
            <a:ext uri="{FF2B5EF4-FFF2-40B4-BE49-F238E27FC236}">
              <a16:creationId xmlns:a16="http://schemas.microsoft.com/office/drawing/2014/main" id="{00000000-0008-0000-2800-000024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7" name="Line 712">
          <a:extLst>
            <a:ext uri="{FF2B5EF4-FFF2-40B4-BE49-F238E27FC236}">
              <a16:creationId xmlns:a16="http://schemas.microsoft.com/office/drawing/2014/main" id="{00000000-0008-0000-2800-000025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8" name="Line 713">
          <a:extLst>
            <a:ext uri="{FF2B5EF4-FFF2-40B4-BE49-F238E27FC236}">
              <a16:creationId xmlns:a16="http://schemas.microsoft.com/office/drawing/2014/main" id="{00000000-0008-0000-2800-000026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9" name="Line 714">
          <a:extLst>
            <a:ext uri="{FF2B5EF4-FFF2-40B4-BE49-F238E27FC236}">
              <a16:creationId xmlns:a16="http://schemas.microsoft.com/office/drawing/2014/main" id="{00000000-0008-0000-2800-000027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0" name="Line 715">
          <a:extLst>
            <a:ext uri="{FF2B5EF4-FFF2-40B4-BE49-F238E27FC236}">
              <a16:creationId xmlns:a16="http://schemas.microsoft.com/office/drawing/2014/main" id="{00000000-0008-0000-2800-000028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1" name="Line 716">
          <a:extLst>
            <a:ext uri="{FF2B5EF4-FFF2-40B4-BE49-F238E27FC236}">
              <a16:creationId xmlns:a16="http://schemas.microsoft.com/office/drawing/2014/main" id="{00000000-0008-0000-2800-000029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2" name="Line 717">
          <a:extLst>
            <a:ext uri="{FF2B5EF4-FFF2-40B4-BE49-F238E27FC236}">
              <a16:creationId xmlns:a16="http://schemas.microsoft.com/office/drawing/2014/main" id="{00000000-0008-0000-2800-00002A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3" name="Line 718">
          <a:extLst>
            <a:ext uri="{FF2B5EF4-FFF2-40B4-BE49-F238E27FC236}">
              <a16:creationId xmlns:a16="http://schemas.microsoft.com/office/drawing/2014/main" id="{00000000-0008-0000-2800-00002B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4" name="Line 719">
          <a:extLst>
            <a:ext uri="{FF2B5EF4-FFF2-40B4-BE49-F238E27FC236}">
              <a16:creationId xmlns:a16="http://schemas.microsoft.com/office/drawing/2014/main" id="{00000000-0008-0000-2800-00002C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5" name="Line 720">
          <a:extLst>
            <a:ext uri="{FF2B5EF4-FFF2-40B4-BE49-F238E27FC236}">
              <a16:creationId xmlns:a16="http://schemas.microsoft.com/office/drawing/2014/main" id="{00000000-0008-0000-2800-00002D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6" name="Line 721">
          <a:extLst>
            <a:ext uri="{FF2B5EF4-FFF2-40B4-BE49-F238E27FC236}">
              <a16:creationId xmlns:a16="http://schemas.microsoft.com/office/drawing/2014/main" id="{00000000-0008-0000-2800-00002E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7" name="Line 722">
          <a:extLst>
            <a:ext uri="{FF2B5EF4-FFF2-40B4-BE49-F238E27FC236}">
              <a16:creationId xmlns:a16="http://schemas.microsoft.com/office/drawing/2014/main" id="{00000000-0008-0000-2800-00002F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8" name="Line 723">
          <a:extLst>
            <a:ext uri="{FF2B5EF4-FFF2-40B4-BE49-F238E27FC236}">
              <a16:creationId xmlns:a16="http://schemas.microsoft.com/office/drawing/2014/main" id="{00000000-0008-0000-2800-000030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9" name="Line 724">
          <a:extLst>
            <a:ext uri="{FF2B5EF4-FFF2-40B4-BE49-F238E27FC236}">
              <a16:creationId xmlns:a16="http://schemas.microsoft.com/office/drawing/2014/main" id="{00000000-0008-0000-2800-000031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0" name="Line 725">
          <a:extLst>
            <a:ext uri="{FF2B5EF4-FFF2-40B4-BE49-F238E27FC236}">
              <a16:creationId xmlns:a16="http://schemas.microsoft.com/office/drawing/2014/main" id="{00000000-0008-0000-2800-000032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1" name="Line 726">
          <a:extLst>
            <a:ext uri="{FF2B5EF4-FFF2-40B4-BE49-F238E27FC236}">
              <a16:creationId xmlns:a16="http://schemas.microsoft.com/office/drawing/2014/main" id="{00000000-0008-0000-2800-000033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2" name="Line 727">
          <a:extLst>
            <a:ext uri="{FF2B5EF4-FFF2-40B4-BE49-F238E27FC236}">
              <a16:creationId xmlns:a16="http://schemas.microsoft.com/office/drawing/2014/main" id="{00000000-0008-0000-2800-000034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3" name="Line 728">
          <a:extLst>
            <a:ext uri="{FF2B5EF4-FFF2-40B4-BE49-F238E27FC236}">
              <a16:creationId xmlns:a16="http://schemas.microsoft.com/office/drawing/2014/main" id="{00000000-0008-0000-2800-000035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4" name="Line 729">
          <a:extLst>
            <a:ext uri="{FF2B5EF4-FFF2-40B4-BE49-F238E27FC236}">
              <a16:creationId xmlns:a16="http://schemas.microsoft.com/office/drawing/2014/main" id="{00000000-0008-0000-2800-000036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5" name="Line 730">
          <a:extLst>
            <a:ext uri="{FF2B5EF4-FFF2-40B4-BE49-F238E27FC236}">
              <a16:creationId xmlns:a16="http://schemas.microsoft.com/office/drawing/2014/main" id="{00000000-0008-0000-2800-000037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6" name="Line 731">
          <a:extLst>
            <a:ext uri="{FF2B5EF4-FFF2-40B4-BE49-F238E27FC236}">
              <a16:creationId xmlns:a16="http://schemas.microsoft.com/office/drawing/2014/main" id="{00000000-0008-0000-2800-000038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7" name="Line 732">
          <a:extLst>
            <a:ext uri="{FF2B5EF4-FFF2-40B4-BE49-F238E27FC236}">
              <a16:creationId xmlns:a16="http://schemas.microsoft.com/office/drawing/2014/main" id="{00000000-0008-0000-2800-000039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8" name="Line 733">
          <a:extLst>
            <a:ext uri="{FF2B5EF4-FFF2-40B4-BE49-F238E27FC236}">
              <a16:creationId xmlns:a16="http://schemas.microsoft.com/office/drawing/2014/main" id="{00000000-0008-0000-2800-00003A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9" name="Line 734">
          <a:extLst>
            <a:ext uri="{FF2B5EF4-FFF2-40B4-BE49-F238E27FC236}">
              <a16:creationId xmlns:a16="http://schemas.microsoft.com/office/drawing/2014/main" id="{00000000-0008-0000-2800-00003B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0" name="Line 735">
          <a:extLst>
            <a:ext uri="{FF2B5EF4-FFF2-40B4-BE49-F238E27FC236}">
              <a16:creationId xmlns:a16="http://schemas.microsoft.com/office/drawing/2014/main" id="{00000000-0008-0000-2800-00003C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1" name="Line 736">
          <a:extLst>
            <a:ext uri="{FF2B5EF4-FFF2-40B4-BE49-F238E27FC236}">
              <a16:creationId xmlns:a16="http://schemas.microsoft.com/office/drawing/2014/main" id="{00000000-0008-0000-2800-00003D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2" name="Line 737">
          <a:extLst>
            <a:ext uri="{FF2B5EF4-FFF2-40B4-BE49-F238E27FC236}">
              <a16:creationId xmlns:a16="http://schemas.microsoft.com/office/drawing/2014/main" id="{00000000-0008-0000-2800-00003E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3" name="Line 738">
          <a:extLst>
            <a:ext uri="{FF2B5EF4-FFF2-40B4-BE49-F238E27FC236}">
              <a16:creationId xmlns:a16="http://schemas.microsoft.com/office/drawing/2014/main" id="{00000000-0008-0000-2800-00003F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4" name="Line 739">
          <a:extLst>
            <a:ext uri="{FF2B5EF4-FFF2-40B4-BE49-F238E27FC236}">
              <a16:creationId xmlns:a16="http://schemas.microsoft.com/office/drawing/2014/main" id="{00000000-0008-0000-2800-000040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5" name="Line 740">
          <a:extLst>
            <a:ext uri="{FF2B5EF4-FFF2-40B4-BE49-F238E27FC236}">
              <a16:creationId xmlns:a16="http://schemas.microsoft.com/office/drawing/2014/main" id="{00000000-0008-0000-2800-000041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6" name="Line 741">
          <a:extLst>
            <a:ext uri="{FF2B5EF4-FFF2-40B4-BE49-F238E27FC236}">
              <a16:creationId xmlns:a16="http://schemas.microsoft.com/office/drawing/2014/main" id="{00000000-0008-0000-2800-000042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7" name="Line 742">
          <a:extLst>
            <a:ext uri="{FF2B5EF4-FFF2-40B4-BE49-F238E27FC236}">
              <a16:creationId xmlns:a16="http://schemas.microsoft.com/office/drawing/2014/main" id="{00000000-0008-0000-2800-000043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8" name="Line 743">
          <a:extLst>
            <a:ext uri="{FF2B5EF4-FFF2-40B4-BE49-F238E27FC236}">
              <a16:creationId xmlns:a16="http://schemas.microsoft.com/office/drawing/2014/main" id="{00000000-0008-0000-2800-000044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9" name="Line 744">
          <a:extLst>
            <a:ext uri="{FF2B5EF4-FFF2-40B4-BE49-F238E27FC236}">
              <a16:creationId xmlns:a16="http://schemas.microsoft.com/office/drawing/2014/main" id="{00000000-0008-0000-2800-000045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0" name="Line 1048">
          <a:extLst>
            <a:ext uri="{FF2B5EF4-FFF2-40B4-BE49-F238E27FC236}">
              <a16:creationId xmlns:a16="http://schemas.microsoft.com/office/drawing/2014/main" id="{00000000-0008-0000-2800-000046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1" name="Line 1049">
          <a:extLst>
            <a:ext uri="{FF2B5EF4-FFF2-40B4-BE49-F238E27FC236}">
              <a16:creationId xmlns:a16="http://schemas.microsoft.com/office/drawing/2014/main" id="{00000000-0008-0000-2800-000047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2" name="Line 1050">
          <a:extLst>
            <a:ext uri="{FF2B5EF4-FFF2-40B4-BE49-F238E27FC236}">
              <a16:creationId xmlns:a16="http://schemas.microsoft.com/office/drawing/2014/main" id="{00000000-0008-0000-2800-000048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3" name="Line 1051">
          <a:extLst>
            <a:ext uri="{FF2B5EF4-FFF2-40B4-BE49-F238E27FC236}">
              <a16:creationId xmlns:a16="http://schemas.microsoft.com/office/drawing/2014/main" id="{00000000-0008-0000-2800-000049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4" name="Line 1059">
          <a:extLst>
            <a:ext uri="{FF2B5EF4-FFF2-40B4-BE49-F238E27FC236}">
              <a16:creationId xmlns:a16="http://schemas.microsoft.com/office/drawing/2014/main" id="{00000000-0008-0000-2800-00004A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5" name="Line 1060">
          <a:extLst>
            <a:ext uri="{FF2B5EF4-FFF2-40B4-BE49-F238E27FC236}">
              <a16:creationId xmlns:a16="http://schemas.microsoft.com/office/drawing/2014/main" id="{00000000-0008-0000-2800-00004B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6" name="Line 1061">
          <a:extLst>
            <a:ext uri="{FF2B5EF4-FFF2-40B4-BE49-F238E27FC236}">
              <a16:creationId xmlns:a16="http://schemas.microsoft.com/office/drawing/2014/main" id="{00000000-0008-0000-2800-00004C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7" name="Line 1062">
          <a:extLst>
            <a:ext uri="{FF2B5EF4-FFF2-40B4-BE49-F238E27FC236}">
              <a16:creationId xmlns:a16="http://schemas.microsoft.com/office/drawing/2014/main" id="{00000000-0008-0000-2800-00004D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E:\Varianta%20finala%20noua%20guvernare\Anexa%20COEFICIENTI%2020260304%20proiect%20S1%20si%20S2.xlsx" TargetMode="External"/><Relationship Id="rId1" Type="http://schemas.openxmlformats.org/officeDocument/2006/relationships/externalLinkPath" Target="/Varianta%20finala%20noua%20guvernare/Anexa%20COEFICIENTI%2020260304%20proiect%20S1%20si%20S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uprins"/>
      <sheetName val="indici"/>
      <sheetName val="pivot-vertical"/>
      <sheetName val="vertical"/>
      <sheetName val="I_CI_1_3"/>
      <sheetName val="I_CI_4"/>
      <sheetName val="I_CI_5"/>
      <sheetName val="I_CI_6"/>
      <sheetName val="I_CI_NOU_MEN"/>
      <sheetName val="I_CII"/>
      <sheetName val="I_CIII_A"/>
      <sheetName val="I_CIII_A_B_C_D"/>
      <sheetName val="II_CI_1"/>
      <sheetName val="II_CI_2"/>
      <sheetName val="II_CI_3"/>
      <sheetName val="III_CI"/>
      <sheetName val="III_CII"/>
      <sheetName val="III_CIII"/>
      <sheetName val="III_CIV"/>
      <sheetName val="III_CV"/>
      <sheetName val="III_CVI"/>
      <sheetName val="IV_CI"/>
      <sheetName val="V_CI"/>
      <sheetName val="V_CI_2"/>
      <sheetName val="V_CII"/>
      <sheetName val="V_CIII"/>
      <sheetName val="V_CIV"/>
      <sheetName val="V_CV"/>
      <sheetName val="V_CVI"/>
      <sheetName val="V_CVII"/>
      <sheetName val="VI_Armata f"/>
      <sheetName val="VII_CI"/>
      <sheetName val="VIII_CI_A_1"/>
      <sheetName val="VIII_CI_A_2"/>
      <sheetName val="VIII_CI_A_3"/>
      <sheetName val="VIII_CI_A_3_local1"/>
      <sheetName val="VIII_CI_A_3_local2"/>
      <sheetName val="VIII_CI_A_3_local3"/>
      <sheetName val="VIII_CI_A_3_local4"/>
      <sheetName val="VIII_CII_A_1"/>
      <sheetName val="VIII_CII_A_2"/>
      <sheetName val="VIII_CII_A_3_local1"/>
      <sheetName val="VIII_CII_A_3_local2"/>
      <sheetName val="VIII_CII_A_3_local3"/>
      <sheetName val="VIII_CII_A_3_local4"/>
      <sheetName val="VIII_CII_B_centr"/>
      <sheetName val="VIII_CII_C_centr"/>
      <sheetName val="VIII_CII_D_centr"/>
      <sheetName val="VIII_CII_E"/>
      <sheetName val="VIII_CII_F"/>
      <sheetName val="VIII_CII_G"/>
      <sheetName val="VIII_CII_H"/>
      <sheetName val="IX_A"/>
      <sheetName val="IX_B"/>
      <sheetName val="IX_C"/>
      <sheetName val="IX_D"/>
    </sheetNames>
    <sheetDataSet>
      <sheetData sheetId="0"/>
      <sheetData sheetId="1">
        <row r="10">
          <cell r="B10">
            <v>1.2450000000000001</v>
          </cell>
        </row>
      </sheetData>
      <sheetData sheetId="2"/>
      <sheetData sheetId="3"/>
      <sheetData sheetId="4">
        <row r="2">
          <cell r="N2">
            <v>0.95</v>
          </cell>
        </row>
        <row r="3">
          <cell r="S3"/>
          <cell r="T3"/>
        </row>
        <row r="4">
          <cell r="T4"/>
        </row>
        <row r="6">
          <cell r="S6"/>
          <cell r="T6"/>
          <cell r="AI6"/>
        </row>
        <row r="7">
          <cell r="S7" t="str">
            <v>Coeficient 2027</v>
          </cell>
          <cell r="T7" t="str">
            <v>Coeficient 2027</v>
          </cell>
          <cell r="AI7">
            <v>1</v>
          </cell>
        </row>
        <row r="8">
          <cell r="S8" t="str">
            <v>Grad I</v>
          </cell>
          <cell r="T8" t="str">
            <v>Grad II</v>
          </cell>
          <cell r="AI8" t="str">
            <v>cod concatenat 1</v>
          </cell>
        </row>
        <row r="9">
          <cell r="S9">
            <v>5.2249999999999996</v>
          </cell>
          <cell r="T9">
            <v>5.5</v>
          </cell>
          <cell r="AI9" t="str">
            <v>11.00101001.01.2</v>
          </cell>
        </row>
        <row r="10">
          <cell r="S10">
            <v>5.0682499999999999</v>
          </cell>
          <cell r="T10">
            <v>5.335</v>
          </cell>
          <cell r="AI10" t="str">
            <v>11.00101002.01.2</v>
          </cell>
        </row>
        <row r="11">
          <cell r="S11">
            <v>4.9637499999999992</v>
          </cell>
          <cell r="T11">
            <v>5.2249999999999996</v>
          </cell>
          <cell r="AI11" t="str">
            <v>11.00101003.01.2</v>
          </cell>
        </row>
        <row r="12">
          <cell r="S12">
            <v>4.9637499999999992</v>
          </cell>
          <cell r="T12">
            <v>5.2249999999999996</v>
          </cell>
          <cell r="AI12" t="str">
            <v>11.00101004.01.2</v>
          </cell>
        </row>
        <row r="13">
          <cell r="S13">
            <v>4.8070000000000004</v>
          </cell>
          <cell r="T13">
            <v>5.0600000000000005</v>
          </cell>
          <cell r="AI13" t="str">
            <v>11.00101005.01.2</v>
          </cell>
        </row>
        <row r="14">
          <cell r="S14">
            <v>4.9114999999999993</v>
          </cell>
          <cell r="T14">
            <v>5.17</v>
          </cell>
          <cell r="AI14" t="str">
            <v>11.00101006.01.2</v>
          </cell>
        </row>
        <row r="15">
          <cell r="S15">
            <v>3.9187499999999997</v>
          </cell>
          <cell r="T15">
            <v>4.125</v>
          </cell>
          <cell r="AI15" t="str">
            <v>11.00101007.02.2</v>
          </cell>
        </row>
        <row r="17">
          <cell r="S17"/>
          <cell r="T17"/>
        </row>
        <row r="18">
          <cell r="S18"/>
          <cell r="T18"/>
        </row>
        <row r="19">
          <cell r="S19"/>
          <cell r="T19"/>
        </row>
        <row r="20">
          <cell r="S20"/>
          <cell r="T20"/>
        </row>
        <row r="23">
          <cell r="S23" t="str">
            <v>Coeficient 2027</v>
          </cell>
          <cell r="T23" t="str">
            <v>Coeficient 2027</v>
          </cell>
          <cell r="AI23"/>
        </row>
        <row r="24">
          <cell r="S24"/>
          <cell r="T24"/>
          <cell r="AI24">
            <v>1</v>
          </cell>
        </row>
        <row r="25">
          <cell r="S25" t="str">
            <v>Grad I</v>
          </cell>
          <cell r="T25" t="str">
            <v>Grad II</v>
          </cell>
          <cell r="AI25" t="str">
            <v>cod concatenat 1</v>
          </cell>
        </row>
        <row r="26">
          <cell r="S26">
            <v>3.6688905000000003</v>
          </cell>
          <cell r="T26">
            <v>3.8619900000000005</v>
          </cell>
          <cell r="AI26" t="str">
            <v>11.00201001.01.2</v>
          </cell>
        </row>
        <row r="27">
          <cell r="S27">
            <v>3.5023772928701686</v>
          </cell>
          <cell r="T27">
            <v>3.6867129398633356</v>
          </cell>
          <cell r="AI27" t="str">
            <v>11.00201002.01.2</v>
          </cell>
        </row>
        <row r="28">
          <cell r="S28">
            <v>3.5023772928701686</v>
          </cell>
          <cell r="T28">
            <v>3.6867129398633356</v>
          </cell>
          <cell r="AI28" t="str">
            <v>11.00201003.01.2</v>
          </cell>
        </row>
        <row r="29">
          <cell r="S29">
            <v>3.2714273625000008</v>
          </cell>
          <cell r="T29">
            <v>3.4436077500000009</v>
          </cell>
          <cell r="AI29" t="str">
            <v>11.00201004.02.2</v>
          </cell>
        </row>
        <row r="30">
          <cell r="S30">
            <v>3.1797051000000005</v>
          </cell>
          <cell r="T30">
            <v>3.3470580000000005</v>
          </cell>
          <cell r="AI30" t="str">
            <v>11.00201005.01.2</v>
          </cell>
        </row>
        <row r="31">
          <cell r="S31">
            <v>3.0574087500000005</v>
          </cell>
          <cell r="T31">
            <v>3.2183250000000005</v>
          </cell>
          <cell r="AI31" t="str">
            <v>11.00201006.01.2</v>
          </cell>
        </row>
        <row r="32">
          <cell r="AI32"/>
        </row>
        <row r="39">
          <cell r="S39"/>
          <cell r="T39"/>
        </row>
        <row r="41">
          <cell r="S41" t="str">
            <v>Coeficient 2027</v>
          </cell>
          <cell r="T41" t="str">
            <v>Coeficient 2027</v>
          </cell>
        </row>
        <row r="42">
          <cell r="S42"/>
          <cell r="T42"/>
          <cell r="AI42"/>
        </row>
        <row r="43">
          <cell r="S43"/>
          <cell r="T43"/>
          <cell r="AI43">
            <v>1</v>
          </cell>
        </row>
        <row r="44">
          <cell r="S44" t="str">
            <v>Grad I</v>
          </cell>
          <cell r="T44" t="str">
            <v>Grad II</v>
          </cell>
          <cell r="AI44" t="str">
            <v>cod concatenat 1</v>
          </cell>
        </row>
        <row r="45">
          <cell r="S45">
            <v>2.8533940875000008</v>
          </cell>
          <cell r="T45">
            <v>3.1704378750000006</v>
          </cell>
          <cell r="AI45" t="str">
            <v>11.00301001.02.2</v>
          </cell>
        </row>
        <row r="46">
          <cell r="S46">
            <v>2.6673031687500006</v>
          </cell>
          <cell r="T46">
            <v>2.9636701875000004</v>
          </cell>
          <cell r="AI46" t="str">
            <v>11.00301002.01.2</v>
          </cell>
        </row>
        <row r="47">
          <cell r="S47">
            <v>2.605272862500001</v>
          </cell>
          <cell r="T47">
            <v>2.8947476250000008</v>
          </cell>
          <cell r="AI47" t="str">
            <v>11.00301003.01.2</v>
          </cell>
        </row>
        <row r="48">
          <cell r="S48">
            <v>2.4812122500000009</v>
          </cell>
          <cell r="T48">
            <v>2.7569025000000007</v>
          </cell>
          <cell r="AI48" t="str">
            <v>11.00301004.01.2</v>
          </cell>
        </row>
        <row r="49">
          <cell r="S49">
            <v>2.4812122500000009</v>
          </cell>
          <cell r="T49">
            <v>2.7569025000000007</v>
          </cell>
          <cell r="AI49" t="str">
            <v>11.00301005.01.2</v>
          </cell>
        </row>
        <row r="50">
          <cell r="S50">
            <v>2.3571516375000008</v>
          </cell>
          <cell r="T50">
            <v>2.6190573750000006</v>
          </cell>
          <cell r="AI50" t="str">
            <v>11.00301006.01.2</v>
          </cell>
        </row>
        <row r="51">
          <cell r="S51"/>
          <cell r="T51"/>
        </row>
        <row r="52">
          <cell r="S52"/>
          <cell r="T52"/>
          <cell r="AI52"/>
        </row>
        <row r="53">
          <cell r="S53" t="str">
            <v>Coeficient 2027</v>
          </cell>
          <cell r="T53" t="str">
            <v>Coeficient 2027</v>
          </cell>
          <cell r="AI53">
            <v>1</v>
          </cell>
        </row>
        <row r="54">
          <cell r="S54" t="str">
            <v>Grad I</v>
          </cell>
          <cell r="T54" t="str">
            <v>Grad II</v>
          </cell>
          <cell r="AI54" t="str">
            <v>cod concatenat 1</v>
          </cell>
        </row>
        <row r="55">
          <cell r="S55">
            <v>2.1842186625000006</v>
          </cell>
          <cell r="T55">
            <v>2.4269096250000008</v>
          </cell>
          <cell r="AI55" t="str">
            <v>11.00302001.01.2</v>
          </cell>
        </row>
        <row r="56">
          <cell r="S56">
            <v>2.1842186625000006</v>
          </cell>
          <cell r="T56">
            <v>2.4269096250000008</v>
          </cell>
          <cell r="AI56" t="str">
            <v>11.00302002.01.2</v>
          </cell>
        </row>
        <row r="57">
          <cell r="S57">
            <v>1.4115866745808616</v>
          </cell>
          <cell r="T57">
            <v>1.5684296384231795</v>
          </cell>
          <cell r="AI57" t="str">
            <v>11.00302003.01.2</v>
          </cell>
        </row>
        <row r="58">
          <cell r="S58">
            <v>1.4115866745808616</v>
          </cell>
          <cell r="T58">
            <v>1.5684296384231795</v>
          </cell>
          <cell r="AI58" t="str">
            <v>11.00302004.01.2</v>
          </cell>
        </row>
        <row r="59">
          <cell r="S59">
            <v>2.5529699613496941</v>
          </cell>
          <cell r="T59">
            <v>2.8366332903885492</v>
          </cell>
          <cell r="AI59" t="str">
            <v>11.00302005.01.2</v>
          </cell>
        </row>
        <row r="60">
          <cell r="S60">
            <v>2.3028344907975469</v>
          </cell>
          <cell r="T60">
            <v>2.5587049897750522</v>
          </cell>
          <cell r="AI60" t="str">
            <v>11.00302006.01.2</v>
          </cell>
        </row>
        <row r="65">
          <cell r="S65"/>
          <cell r="T65"/>
        </row>
        <row r="66">
          <cell r="S66"/>
          <cell r="T66"/>
        </row>
        <row r="67">
          <cell r="S67"/>
          <cell r="T67"/>
        </row>
        <row r="68">
          <cell r="S68"/>
          <cell r="T68"/>
        </row>
        <row r="69">
          <cell r="S69"/>
          <cell r="T69"/>
        </row>
        <row r="70">
          <cell r="S70"/>
          <cell r="T70"/>
        </row>
        <row r="71">
          <cell r="S71"/>
          <cell r="T71"/>
        </row>
        <row r="72">
          <cell r="S72"/>
          <cell r="T72"/>
        </row>
        <row r="73">
          <cell r="S73"/>
          <cell r="T73"/>
        </row>
        <row r="74">
          <cell r="S74"/>
          <cell r="T74"/>
        </row>
        <row r="75">
          <cell r="S75"/>
          <cell r="T75"/>
        </row>
      </sheetData>
      <sheetData sheetId="5">
        <row r="2">
          <cell r="T2"/>
        </row>
        <row r="3">
          <cell r="T3"/>
        </row>
        <row r="4">
          <cell r="T4">
            <v>4.9800000000000004</v>
          </cell>
        </row>
        <row r="5">
          <cell r="T5" t="str">
            <v>Coeficient 2027</v>
          </cell>
          <cell r="AI5"/>
        </row>
        <row r="6">
          <cell r="T6"/>
          <cell r="AI6" t="str">
            <v>cod concatenat 1</v>
          </cell>
        </row>
        <row r="7">
          <cell r="T7">
            <v>4</v>
          </cell>
          <cell r="AI7" t="str">
            <v>11.00401001.01.1</v>
          </cell>
        </row>
        <row r="8">
          <cell r="T8">
            <v>3.52</v>
          </cell>
          <cell r="AI8" t="str">
            <v>11.00401001.01.2</v>
          </cell>
        </row>
        <row r="9">
          <cell r="T9">
            <v>3.0975999999999999</v>
          </cell>
          <cell r="AI9" t="str">
            <v>11.00401001.01.3</v>
          </cell>
        </row>
        <row r="10">
          <cell r="T10">
            <v>2.7258879999999999</v>
          </cell>
          <cell r="AI10" t="str">
            <v>11.00401001.01.4</v>
          </cell>
        </row>
        <row r="11">
          <cell r="T11">
            <v>2.4</v>
          </cell>
          <cell r="AI11" t="str">
            <v>11.00401001.01.5</v>
          </cell>
        </row>
        <row r="12">
          <cell r="T12">
            <v>3.08</v>
          </cell>
          <cell r="AI12" t="str">
            <v>11.00401002.01.1</v>
          </cell>
        </row>
        <row r="13">
          <cell r="T13">
            <v>2.7720000000000002</v>
          </cell>
          <cell r="AI13" t="str">
            <v>11.00401002.01.2</v>
          </cell>
        </row>
        <row r="14">
          <cell r="T14">
            <v>2.4393600000000002</v>
          </cell>
          <cell r="AI14" t="str">
            <v>11.00401002.01.3</v>
          </cell>
        </row>
        <row r="15">
          <cell r="T15">
            <v>2.2686048000000003</v>
          </cell>
          <cell r="AI15" t="str">
            <v>11.00401002.01.4</v>
          </cell>
        </row>
        <row r="16">
          <cell r="T16">
            <v>2.2005466560000002</v>
          </cell>
          <cell r="AI16" t="str">
            <v>11.00401002.01.5</v>
          </cell>
        </row>
        <row r="17">
          <cell r="T17">
            <v>2.1345302563200002</v>
          </cell>
          <cell r="AI17" t="str">
            <v>11.00401002.01.6</v>
          </cell>
        </row>
        <row r="18">
          <cell r="T18">
            <v>2.2730399999999999</v>
          </cell>
          <cell r="AI18" t="str">
            <v>11.00401003.01.1</v>
          </cell>
        </row>
        <row r="19">
          <cell r="T19">
            <v>2.1139272</v>
          </cell>
          <cell r="AI19" t="str">
            <v>11.00401003.01.2</v>
          </cell>
        </row>
        <row r="20">
          <cell r="T20">
            <v>2.0293701120000001</v>
          </cell>
          <cell r="AI20" t="str">
            <v>11.00401003.01.3</v>
          </cell>
        </row>
        <row r="21">
          <cell r="T21">
            <v>1.99</v>
          </cell>
          <cell r="AI21" t="str">
            <v>11.00401003.01.4</v>
          </cell>
        </row>
        <row r="22">
          <cell r="T22">
            <v>1.9501999999999999</v>
          </cell>
          <cell r="AI22" t="str">
            <v>11.00401003.01.5</v>
          </cell>
        </row>
        <row r="23">
          <cell r="T23">
            <v>1.9014449999999998</v>
          </cell>
          <cell r="AI23" t="str">
            <v>11.00401003.01.6</v>
          </cell>
        </row>
        <row r="24">
          <cell r="T24">
            <v>2.1593879999999999</v>
          </cell>
          <cell r="AI24" t="str">
            <v>11.00401004.01.1</v>
          </cell>
        </row>
        <row r="25">
          <cell r="T25">
            <v>2.0730124799999996</v>
          </cell>
          <cell r="AI25" t="str">
            <v>11.00401004.01.2</v>
          </cell>
        </row>
        <row r="26">
          <cell r="T26">
            <v>1.9900919807999995</v>
          </cell>
          <cell r="AI26" t="str">
            <v>11.00401004.01.3</v>
          </cell>
        </row>
        <row r="27">
          <cell r="T27">
            <v>1.9502901411839995</v>
          </cell>
          <cell r="AI27" t="str">
            <v>11.00401004.01.4</v>
          </cell>
        </row>
        <row r="28">
          <cell r="T28">
            <v>1.9112843383603195</v>
          </cell>
          <cell r="AI28" t="str">
            <v>11.00401004.01.5</v>
          </cell>
        </row>
        <row r="29">
          <cell r="T29">
            <v>1.8730586515931131</v>
          </cell>
          <cell r="AI29" t="str">
            <v>11.00401004.01.6</v>
          </cell>
        </row>
        <row r="30">
          <cell r="T30">
            <v>1.8355974785612508</v>
          </cell>
          <cell r="AI30" t="str">
            <v>11.00401004.01.7</v>
          </cell>
        </row>
      </sheetData>
      <sheetData sheetId="6">
        <row r="2">
          <cell r="T2">
            <v>3.2183250000000005</v>
          </cell>
        </row>
        <row r="4">
          <cell r="T4">
            <v>1.3296997110285271</v>
          </cell>
        </row>
        <row r="5">
          <cell r="T5" t="str">
            <v>Coeficient 2027</v>
          </cell>
          <cell r="AI5"/>
        </row>
        <row r="6">
          <cell r="T6"/>
          <cell r="AI6" t="str">
            <v>cod concatenat 1</v>
          </cell>
        </row>
        <row r="7">
          <cell r="T7">
            <v>2.35</v>
          </cell>
          <cell r="AI7" t="str">
            <v>11.00501001.01.1</v>
          </cell>
        </row>
        <row r="8">
          <cell r="T8">
            <v>2.2650000000000001</v>
          </cell>
          <cell r="AI8" t="str">
            <v>11.00501001.01.2</v>
          </cell>
        </row>
        <row r="9">
          <cell r="T9">
            <v>2.1800000000000002</v>
          </cell>
          <cell r="AI9" t="str">
            <v>11.00501001.01.3</v>
          </cell>
        </row>
        <row r="10">
          <cell r="T10">
            <v>2.0950000000000002</v>
          </cell>
          <cell r="AI10" t="str">
            <v>11.00501001.01.4</v>
          </cell>
        </row>
        <row r="11">
          <cell r="T11">
            <v>2.0270000000000001</v>
          </cell>
          <cell r="AI11" t="str">
            <v>11.00501001.01.5</v>
          </cell>
        </row>
        <row r="12">
          <cell r="T12">
            <v>1.9703333333333335</v>
          </cell>
          <cell r="AI12" t="str">
            <v>11.00501001.01.6</v>
          </cell>
        </row>
        <row r="13">
          <cell r="T13">
            <v>2.1800000000000002</v>
          </cell>
          <cell r="AI13" t="str">
            <v>11.00501002.01.1</v>
          </cell>
        </row>
        <row r="14">
          <cell r="T14">
            <v>2.0950000000000002</v>
          </cell>
          <cell r="AI14" t="str">
            <v>11.00501002.01.2</v>
          </cell>
        </row>
        <row r="15">
          <cell r="T15">
            <v>2.0270000000000001</v>
          </cell>
          <cell r="AI15" t="str">
            <v>11.00501002.01.3</v>
          </cell>
        </row>
        <row r="16">
          <cell r="T16">
            <v>1.9703333333333335</v>
          </cell>
          <cell r="AI16" t="str">
            <v>11.00501002.01.4</v>
          </cell>
        </row>
        <row r="17">
          <cell r="T17">
            <v>1.9384583333333336</v>
          </cell>
          <cell r="AI17" t="str">
            <v>11.00501002.01.5</v>
          </cell>
        </row>
        <row r="18">
          <cell r="T18">
            <v>1.9065833333333337</v>
          </cell>
          <cell r="AI18" t="str">
            <v>11.00501002.01.6</v>
          </cell>
        </row>
        <row r="19">
          <cell r="T19">
            <v>2.0525000000000002</v>
          </cell>
          <cell r="AI19" t="str">
            <v>11.00501003.01.1</v>
          </cell>
        </row>
        <row r="20">
          <cell r="T20">
            <v>1.9703333333333335</v>
          </cell>
          <cell r="AI20" t="str">
            <v>11.00501003.01.2</v>
          </cell>
        </row>
        <row r="21">
          <cell r="T21">
            <v>1.9384583333333336</v>
          </cell>
          <cell r="AI21" t="str">
            <v>11.00501003.01.3</v>
          </cell>
        </row>
        <row r="22">
          <cell r="T22">
            <v>1.9118958333333336</v>
          </cell>
          <cell r="AI22" t="str">
            <v>11.00501003.01.4</v>
          </cell>
        </row>
        <row r="23">
          <cell r="T23">
            <v>1.8882847222222225</v>
          </cell>
          <cell r="AI23" t="str">
            <v>11.00501003.01.5</v>
          </cell>
        </row>
        <row r="24">
          <cell r="T24">
            <v>1.8579275793650796</v>
          </cell>
          <cell r="AI24" t="str">
            <v>11.00501003.01.6</v>
          </cell>
        </row>
        <row r="25">
          <cell r="T25">
            <v>1.84</v>
          </cell>
          <cell r="AI25" t="str">
            <v>11.00501004.01.1</v>
          </cell>
        </row>
        <row r="26">
          <cell r="T26">
            <v>2.1620000000000004</v>
          </cell>
          <cell r="AI26" t="str">
            <v>11.00501005.01.1</v>
          </cell>
        </row>
        <row r="27">
          <cell r="T27">
            <v>2.1291000000000002</v>
          </cell>
          <cell r="AI27" t="str">
            <v>11.00501005.01.2</v>
          </cell>
        </row>
        <row r="28">
          <cell r="T28">
            <v>2.0491999999999999</v>
          </cell>
          <cell r="AI28" t="str">
            <v>11.00501005.01.3</v>
          </cell>
        </row>
        <row r="29">
          <cell r="T29">
            <v>2.0112000000000001</v>
          </cell>
          <cell r="AI29" t="str">
            <v>11.00501005.01.4</v>
          </cell>
        </row>
        <row r="30">
          <cell r="T30">
            <v>1.9459200000000001</v>
          </cell>
          <cell r="AI30" t="str">
            <v>11.00501005.01.5</v>
          </cell>
        </row>
        <row r="31">
          <cell r="T31">
            <v>2.0491999999999999</v>
          </cell>
          <cell r="AI31" t="str">
            <v>11.00501006.01.1</v>
          </cell>
        </row>
        <row r="32">
          <cell r="T32">
            <v>1.9693000000000001</v>
          </cell>
          <cell r="AI32" t="str">
            <v>11.00501006.01.2</v>
          </cell>
        </row>
        <row r="33">
          <cell r="T33">
            <v>1.9256500000000001</v>
          </cell>
          <cell r="AI33" t="str">
            <v>11.00501006.01.3</v>
          </cell>
        </row>
        <row r="34">
          <cell r="T34">
            <v>1.9112233333333335</v>
          </cell>
          <cell r="AI34" t="str">
            <v>11.00501006.01.4</v>
          </cell>
        </row>
        <row r="35">
          <cell r="T35">
            <v>1.8803045833333336</v>
          </cell>
          <cell r="AI35" t="str">
            <v>11.00501006.01.5</v>
          </cell>
        </row>
        <row r="36">
          <cell r="T36">
            <v>1.8493858333333337</v>
          </cell>
          <cell r="AI36" t="str">
            <v>11.00501006.01.6</v>
          </cell>
        </row>
        <row r="37">
          <cell r="T37">
            <v>1.9704000000000002</v>
          </cell>
          <cell r="AI37" t="str">
            <v>11.00501007.01.1</v>
          </cell>
        </row>
        <row r="38">
          <cell r="T38">
            <v>1.9112233333333335</v>
          </cell>
          <cell r="AI38" t="str">
            <v>11.00501007.01.2</v>
          </cell>
        </row>
        <row r="39">
          <cell r="T39">
            <v>1.8996891666666669</v>
          </cell>
          <cell r="AI39" t="str">
            <v>11.00501007.01.3</v>
          </cell>
        </row>
        <row r="40">
          <cell r="T40">
            <v>1.8736579166666669</v>
          </cell>
          <cell r="AI40" t="str">
            <v>11.00501007.01.4</v>
          </cell>
        </row>
        <row r="41">
          <cell r="T41">
            <v>1.8505190277777781</v>
          </cell>
          <cell r="AI41" t="str">
            <v>11.00501007.01.5</v>
          </cell>
        </row>
        <row r="42">
          <cell r="T42">
            <v>1.8393483035714289</v>
          </cell>
          <cell r="AI42" t="str">
            <v>11.00501007.01.6</v>
          </cell>
        </row>
        <row r="43">
          <cell r="T43">
            <v>1.8032000000000001</v>
          </cell>
          <cell r="AI43" t="str">
            <v>11.00501008.01.1</v>
          </cell>
        </row>
        <row r="44">
          <cell r="T44">
            <v>2.1620000000000004</v>
          </cell>
          <cell r="AI44" t="str">
            <v>11.00501009.02.1</v>
          </cell>
        </row>
        <row r="45">
          <cell r="T45">
            <v>2.1291000000000002</v>
          </cell>
          <cell r="AI45" t="str">
            <v>11.00501009.02.2</v>
          </cell>
        </row>
        <row r="46">
          <cell r="T46">
            <v>2.0491999999999999</v>
          </cell>
          <cell r="AI46" t="str">
            <v>11.00501009.02.3</v>
          </cell>
        </row>
        <row r="47">
          <cell r="T47">
            <v>2.0112000000000001</v>
          </cell>
          <cell r="AI47" t="str">
            <v>11.00501009.02.4</v>
          </cell>
        </row>
        <row r="48">
          <cell r="T48">
            <v>1.9459200000000001</v>
          </cell>
          <cell r="AI48" t="str">
            <v>11.00501009.02.5</v>
          </cell>
        </row>
        <row r="49">
          <cell r="T49">
            <v>2.0491999999999999</v>
          </cell>
          <cell r="AI49" t="str">
            <v>11.00501010.02.1</v>
          </cell>
        </row>
        <row r="50">
          <cell r="T50">
            <v>1.9693000000000001</v>
          </cell>
          <cell r="AI50" t="str">
            <v>11.00501010.02.2</v>
          </cell>
        </row>
        <row r="51">
          <cell r="T51">
            <v>1.9256500000000001</v>
          </cell>
          <cell r="AI51" t="str">
            <v>11.00501010.02.3</v>
          </cell>
        </row>
        <row r="52">
          <cell r="T52">
            <v>1.9112233333333335</v>
          </cell>
          <cell r="AI52" t="str">
            <v>11.00501010.02.4</v>
          </cell>
        </row>
        <row r="53">
          <cell r="T53">
            <v>1.8803045833333336</v>
          </cell>
          <cell r="AI53" t="str">
            <v>11.00501010.02.5</v>
          </cell>
        </row>
        <row r="54">
          <cell r="T54">
            <v>1.8493858333333337</v>
          </cell>
          <cell r="AI54" t="str">
            <v>11.00501010.02.6</v>
          </cell>
        </row>
        <row r="55">
          <cell r="T55">
            <v>1.9704000000000002</v>
          </cell>
          <cell r="AI55" t="str">
            <v>11.00501011.02.1</v>
          </cell>
        </row>
        <row r="56">
          <cell r="T56">
            <v>1.9112233333333335</v>
          </cell>
          <cell r="AI56" t="str">
            <v>11.00501011.02.2</v>
          </cell>
        </row>
        <row r="57">
          <cell r="T57">
            <v>1.8996891666666669</v>
          </cell>
          <cell r="AI57" t="str">
            <v>11.00501011.02.3</v>
          </cell>
        </row>
        <row r="58">
          <cell r="T58">
            <v>1.8736579166666669</v>
          </cell>
          <cell r="AI58" t="str">
            <v>11.00501011.02.4</v>
          </cell>
        </row>
        <row r="59">
          <cell r="T59">
            <v>1.8505190277777781</v>
          </cell>
          <cell r="AI59" t="str">
            <v>11.00501011.02.5</v>
          </cell>
        </row>
        <row r="60">
          <cell r="T60">
            <v>1.8393483035714289</v>
          </cell>
          <cell r="AI60" t="str">
            <v>11.00501011.02.6</v>
          </cell>
        </row>
        <row r="61">
          <cell r="T61">
            <v>1.8032000000000001</v>
          </cell>
          <cell r="AI61" t="str">
            <v>11.00501012.02.1</v>
          </cell>
        </row>
        <row r="62">
          <cell r="T62">
            <v>2.0755200000000005</v>
          </cell>
          <cell r="AI62" t="str">
            <v>11.00501013.02.1</v>
          </cell>
        </row>
        <row r="63">
          <cell r="T63">
            <v>2.043936</v>
          </cell>
          <cell r="AI63" t="str">
            <v>11.00501013.02.2</v>
          </cell>
        </row>
        <row r="64">
          <cell r="T64">
            <v>1.9672319999999999</v>
          </cell>
          <cell r="AI64" t="str">
            <v>11.00501013.02.3</v>
          </cell>
        </row>
        <row r="65">
          <cell r="T65">
            <v>1.930752</v>
          </cell>
          <cell r="AI65" t="str">
            <v>11.00501013.02.4</v>
          </cell>
        </row>
        <row r="66">
          <cell r="T66">
            <v>1.8680832000000001</v>
          </cell>
          <cell r="AI66" t="str">
            <v>11.00501013.02.5</v>
          </cell>
        </row>
        <row r="67">
          <cell r="T67">
            <v>1.9672319999999999</v>
          </cell>
          <cell r="AI67" t="str">
            <v>11.00501014.02.1</v>
          </cell>
        </row>
        <row r="68">
          <cell r="T68">
            <v>1.9299139999999999</v>
          </cell>
          <cell r="AI68" t="str">
            <v>11.00501014.02.2</v>
          </cell>
        </row>
        <row r="69">
          <cell r="T69">
            <v>1.8871370000000001</v>
          </cell>
          <cell r="AI69" t="str">
            <v>11.00501014.02.3</v>
          </cell>
        </row>
        <row r="70">
          <cell r="T70">
            <v>1.8729988666666668</v>
          </cell>
          <cell r="AI70" t="str">
            <v>11.00501014.02.4</v>
          </cell>
        </row>
        <row r="71">
          <cell r="T71">
            <v>1.8426984916666669</v>
          </cell>
          <cell r="AI71" t="str">
            <v>11.00501014.02.5</v>
          </cell>
        </row>
        <row r="72">
          <cell r="T72">
            <v>1.8123981166666669</v>
          </cell>
          <cell r="AI72" t="str">
            <v>11.00501014.02.6</v>
          </cell>
        </row>
        <row r="73">
          <cell r="T73">
            <v>1.930992</v>
          </cell>
          <cell r="AI73" t="str">
            <v>11.00501015.02.1</v>
          </cell>
        </row>
        <row r="74">
          <cell r="T74">
            <v>1.8729988666666668</v>
          </cell>
          <cell r="AI74" t="str">
            <v>11.00501015.02.2</v>
          </cell>
        </row>
        <row r="75">
          <cell r="T75">
            <v>1.8616953833333334</v>
          </cell>
          <cell r="AI75" t="str">
            <v>11.00501015.02.3</v>
          </cell>
        </row>
        <row r="76">
          <cell r="T76">
            <v>1.8361847583333335</v>
          </cell>
          <cell r="AI76" t="str">
            <v>11.00501015.02.4</v>
          </cell>
        </row>
        <row r="77">
          <cell r="T77">
            <v>1.8320138375000004</v>
          </cell>
          <cell r="AI77" t="str">
            <v>11.00501015.02.5</v>
          </cell>
        </row>
        <row r="78">
          <cell r="T78">
            <v>1.8025613375000002</v>
          </cell>
          <cell r="AI78" t="str">
            <v>11.00501015.02.6</v>
          </cell>
        </row>
        <row r="79">
          <cell r="T79">
            <v>1.7851680000000001</v>
          </cell>
          <cell r="AI79" t="str">
            <v>11.00501016.02.1</v>
          </cell>
        </row>
        <row r="80">
          <cell r="T80">
            <v>2.0547648000000005</v>
          </cell>
          <cell r="AI80" t="str">
            <v>11.00501017.03.1</v>
          </cell>
        </row>
        <row r="81">
          <cell r="T81">
            <v>2.0234966399999998</v>
          </cell>
          <cell r="AI81" t="str">
            <v>11.00501017.03.2</v>
          </cell>
        </row>
        <row r="82">
          <cell r="T82">
            <v>1.9475596799999999</v>
          </cell>
          <cell r="AI82" t="str">
            <v>11.00501017.03.3</v>
          </cell>
        </row>
        <row r="83">
          <cell r="T83">
            <v>1.9114444800000001</v>
          </cell>
          <cell r="AI83" t="str">
            <v>11.00501017.03.4</v>
          </cell>
        </row>
        <row r="84">
          <cell r="T84">
            <v>1.849402368</v>
          </cell>
          <cell r="AI84" t="str">
            <v>11.00501017.03.5</v>
          </cell>
        </row>
        <row r="85">
          <cell r="T85">
            <v>1.9475596799999999</v>
          </cell>
          <cell r="AI85" t="str">
            <v>11.00501018.03.1</v>
          </cell>
        </row>
        <row r="86">
          <cell r="T86">
            <v>1.9106148599999999</v>
          </cell>
          <cell r="AI86" t="str">
            <v>11.00501018.03.2</v>
          </cell>
        </row>
        <row r="87">
          <cell r="T87">
            <v>1.86826563</v>
          </cell>
          <cell r="AI87" t="str">
            <v>11.00501018.03.3</v>
          </cell>
        </row>
        <row r="88">
          <cell r="T88">
            <v>1.8542688780000001</v>
          </cell>
          <cell r="AI88" t="str">
            <v>11.00501018.03.4</v>
          </cell>
        </row>
        <row r="89">
          <cell r="T89">
            <v>1.8242715067500002</v>
          </cell>
          <cell r="AI89" t="str">
            <v>11.00501018.03.5</v>
          </cell>
        </row>
        <row r="90">
          <cell r="T90">
            <v>1.7942741355000003</v>
          </cell>
          <cell r="AI90" t="str">
            <v>11.00501018.03.6</v>
          </cell>
        </row>
        <row r="91">
          <cell r="T91">
            <v>1.9116820800000001</v>
          </cell>
          <cell r="AI91" t="str">
            <v>11.00501019.03.1</v>
          </cell>
        </row>
        <row r="92">
          <cell r="T92">
            <v>1.8542688780000001</v>
          </cell>
          <cell r="AI92" t="str">
            <v>11.00501019.03.2</v>
          </cell>
        </row>
        <row r="93">
          <cell r="T93">
            <v>1.8430784295</v>
          </cell>
          <cell r="AI93" t="str">
            <v>11.00501019.03.3</v>
          </cell>
        </row>
        <row r="94">
          <cell r="T94">
            <v>1.8178229107500001</v>
          </cell>
          <cell r="AI94" t="str">
            <v>11.00501019.03.4</v>
          </cell>
        </row>
        <row r="95">
          <cell r="T95">
            <v>1.8136936991250003</v>
          </cell>
          <cell r="AI95" t="str">
            <v>11.00501019.03.5</v>
          </cell>
        </row>
        <row r="96">
          <cell r="T96">
            <v>1.7845357241250002</v>
          </cell>
          <cell r="AI96" t="str">
            <v>11.00501019.03.6</v>
          </cell>
        </row>
        <row r="97">
          <cell r="T97">
            <v>1.7673163200000002</v>
          </cell>
          <cell r="AI97" t="str">
            <v>11.00501020.03.1</v>
          </cell>
        </row>
        <row r="98">
          <cell r="T98">
            <v>1.9116820800000001</v>
          </cell>
          <cell r="AI98" t="str">
            <v>11.00501021.04.1</v>
          </cell>
        </row>
        <row r="99">
          <cell r="T99">
            <v>1.8542688780000001</v>
          </cell>
          <cell r="AI99" t="str">
            <v>11.00501021.04.2</v>
          </cell>
        </row>
        <row r="100">
          <cell r="T100">
            <v>1.8430784295</v>
          </cell>
          <cell r="AI100" t="str">
            <v>11.00501021.04.3</v>
          </cell>
        </row>
        <row r="101">
          <cell r="T101">
            <v>1.8178229107500001</v>
          </cell>
          <cell r="AI101" t="str">
            <v>11.00501021.04.4</v>
          </cell>
        </row>
        <row r="102">
          <cell r="T102">
            <v>1.8136936991250003</v>
          </cell>
          <cell r="AI102" t="str">
            <v>11.00501021.04.5</v>
          </cell>
        </row>
        <row r="103">
          <cell r="T103">
            <v>1.7845357241250002</v>
          </cell>
          <cell r="AI103" t="str">
            <v>11.00501021.04.6</v>
          </cell>
        </row>
        <row r="104">
          <cell r="T104">
            <v>1.7673163200000002</v>
          </cell>
          <cell r="AI104" t="str">
            <v>11.00501021.04.7</v>
          </cell>
        </row>
        <row r="105">
          <cell r="T105"/>
        </row>
        <row r="106">
          <cell r="T106"/>
        </row>
      </sheetData>
      <sheetData sheetId="7">
        <row r="1">
          <cell r="T1"/>
        </row>
        <row r="2">
          <cell r="T2"/>
        </row>
        <row r="4">
          <cell r="T4" t="str">
            <v>Coeficient 2027</v>
          </cell>
          <cell r="AI4"/>
        </row>
        <row r="5">
          <cell r="T5"/>
          <cell r="AI5" t="str">
            <v>cod concatenat 1</v>
          </cell>
        </row>
        <row r="6">
          <cell r="T6">
            <v>1.8565000000000003</v>
          </cell>
          <cell r="AI6" t="str">
            <v>11.00601001.02.1</v>
          </cell>
        </row>
        <row r="7">
          <cell r="T7">
            <v>1.78</v>
          </cell>
          <cell r="AI7" t="str">
            <v>11.00601001.02.2</v>
          </cell>
        </row>
        <row r="8">
          <cell r="T8">
            <v>1.7</v>
          </cell>
          <cell r="AI8" t="str">
            <v>11.00601001.02.3</v>
          </cell>
        </row>
        <row r="9">
          <cell r="T9">
            <v>1.6192</v>
          </cell>
          <cell r="AI9" t="str">
            <v>11.00601001.02.4</v>
          </cell>
        </row>
        <row r="10">
          <cell r="T10">
            <v>2</v>
          </cell>
          <cell r="AI10" t="str">
            <v>11.00601002.02.1</v>
          </cell>
        </row>
        <row r="11">
          <cell r="T11">
            <v>1.91</v>
          </cell>
          <cell r="AI11" t="str">
            <v>11.00601002.02.2</v>
          </cell>
        </row>
        <row r="12">
          <cell r="T12">
            <v>1.83</v>
          </cell>
          <cell r="AI12" t="str">
            <v>11.00601002.02.3</v>
          </cell>
        </row>
        <row r="13">
          <cell r="T13">
            <v>1.74</v>
          </cell>
          <cell r="AI13" t="str">
            <v>11.00601002.02.4</v>
          </cell>
        </row>
        <row r="14">
          <cell r="T14">
            <v>1.8565000000000003</v>
          </cell>
          <cell r="AI14" t="str">
            <v>11.00601003.01.1</v>
          </cell>
        </row>
        <row r="15">
          <cell r="T15">
            <v>1.78</v>
          </cell>
          <cell r="AI15" t="str">
            <v>11.00601003.01.2</v>
          </cell>
        </row>
        <row r="16">
          <cell r="T16">
            <v>1.7</v>
          </cell>
          <cell r="AI16" t="str">
            <v>11.00601003.01.3</v>
          </cell>
        </row>
        <row r="17">
          <cell r="T17">
            <v>1.6192</v>
          </cell>
          <cell r="AI17" t="str">
            <v>11.00601003.01.4</v>
          </cell>
        </row>
        <row r="18">
          <cell r="T18">
            <v>1.76</v>
          </cell>
          <cell r="AI18" t="str">
            <v>11.00601004.03.1</v>
          </cell>
        </row>
        <row r="19">
          <cell r="T19">
            <v>1.69</v>
          </cell>
          <cell r="AI19" t="str">
            <v>11.00601004.03.2</v>
          </cell>
        </row>
        <row r="20">
          <cell r="T20">
            <v>1.63</v>
          </cell>
          <cell r="AI20" t="str">
            <v>11.00601004.03.3</v>
          </cell>
        </row>
        <row r="21">
          <cell r="T21">
            <v>1.56</v>
          </cell>
          <cell r="AI21" t="str">
            <v>11.00601004.03.4</v>
          </cell>
        </row>
        <row r="22">
          <cell r="T22">
            <v>1.72</v>
          </cell>
          <cell r="AI22" t="str">
            <v>11.00601005.03.1</v>
          </cell>
        </row>
        <row r="23">
          <cell r="T23">
            <v>1.66</v>
          </cell>
          <cell r="AI23" t="str">
            <v>11.00601005.03.2</v>
          </cell>
        </row>
        <row r="24">
          <cell r="T24">
            <v>1.54</v>
          </cell>
          <cell r="AI24" t="str">
            <v>11.00601005.03.3</v>
          </cell>
        </row>
        <row r="25">
          <cell r="T25">
            <v>1.8</v>
          </cell>
          <cell r="AI25" t="str">
            <v>11.00601006.01.1</v>
          </cell>
        </row>
        <row r="26">
          <cell r="T26">
            <v>1.73</v>
          </cell>
          <cell r="AI26" t="str">
            <v>11.00601006.01.2</v>
          </cell>
        </row>
        <row r="27">
          <cell r="T27">
            <v>1.66</v>
          </cell>
          <cell r="AI27" t="str">
            <v>11.00601006.01.3</v>
          </cell>
        </row>
        <row r="28">
          <cell r="T28">
            <v>1.6</v>
          </cell>
          <cell r="AI28" t="str">
            <v>11.00601006.01.4</v>
          </cell>
        </row>
        <row r="29">
          <cell r="T29">
            <v>1.69</v>
          </cell>
          <cell r="AI29" t="str">
            <v>11.00601007.02.1</v>
          </cell>
        </row>
        <row r="30">
          <cell r="T30">
            <v>1.62</v>
          </cell>
          <cell r="AI30" t="str">
            <v>11.00601007.02.2</v>
          </cell>
        </row>
        <row r="31">
          <cell r="T31">
            <v>1.56</v>
          </cell>
          <cell r="AI31" t="str">
            <v>11.00601007.02.3</v>
          </cell>
        </row>
        <row r="32">
          <cell r="T32">
            <v>1.5</v>
          </cell>
          <cell r="AI32" t="str">
            <v>11.00601007.02.4</v>
          </cell>
        </row>
        <row r="33">
          <cell r="T33">
            <v>1.73</v>
          </cell>
          <cell r="AI33" t="str">
            <v>11.00601008.02.1</v>
          </cell>
        </row>
        <row r="34">
          <cell r="T34">
            <v>1.65</v>
          </cell>
          <cell r="AI34" t="str">
            <v>11.00601008.02.2</v>
          </cell>
        </row>
        <row r="35">
          <cell r="T35">
            <v>1.59</v>
          </cell>
          <cell r="AI35" t="str">
            <v>11.00601008.02.3</v>
          </cell>
        </row>
        <row r="36">
          <cell r="T36">
            <v>1.52</v>
          </cell>
          <cell r="AI36" t="str">
            <v>11.00601008.02.4</v>
          </cell>
        </row>
        <row r="37">
          <cell r="T37">
            <v>1.69</v>
          </cell>
          <cell r="AI37" t="str">
            <v>11.00601009.01.1</v>
          </cell>
        </row>
        <row r="38">
          <cell r="T38">
            <v>1.62</v>
          </cell>
          <cell r="AI38" t="str">
            <v>11.00601009.01.2</v>
          </cell>
        </row>
        <row r="39">
          <cell r="T39">
            <v>1.56</v>
          </cell>
          <cell r="AI39" t="str">
            <v>11.00601009.01.3</v>
          </cell>
        </row>
        <row r="40">
          <cell r="T40">
            <v>1.5</v>
          </cell>
          <cell r="AI40" t="str">
            <v>11.00601009.01.4</v>
          </cell>
        </row>
        <row r="41">
          <cell r="T41">
            <v>1.63</v>
          </cell>
          <cell r="AI41" t="str">
            <v>11.00601010.03.1</v>
          </cell>
        </row>
        <row r="42">
          <cell r="T42">
            <v>1.56</v>
          </cell>
          <cell r="AI42" t="str">
            <v>11.00601010.03.2</v>
          </cell>
        </row>
        <row r="43">
          <cell r="T43">
            <v>1.51</v>
          </cell>
          <cell r="AI43" t="str">
            <v>11.00601010.03.3</v>
          </cell>
        </row>
        <row r="44">
          <cell r="T44">
            <v>1.45</v>
          </cell>
          <cell r="AI44" t="str">
            <v>11.00601010.03.4</v>
          </cell>
        </row>
        <row r="45">
          <cell r="T45">
            <v>1.59</v>
          </cell>
          <cell r="AI45" t="str">
            <v>11.00601011.03.1</v>
          </cell>
        </row>
        <row r="46">
          <cell r="T46">
            <v>1.54</v>
          </cell>
          <cell r="AI46" t="str">
            <v>11.00601011.03.2</v>
          </cell>
        </row>
        <row r="47">
          <cell r="T47">
            <v>1.48</v>
          </cell>
          <cell r="AI47" t="str">
            <v>11.00601011.03.3</v>
          </cell>
        </row>
        <row r="48">
          <cell r="T48">
            <v>1.65</v>
          </cell>
          <cell r="AI48" t="str">
            <v>11.00601012.01.1</v>
          </cell>
        </row>
        <row r="49">
          <cell r="T49">
            <v>1.59</v>
          </cell>
          <cell r="AI49" t="str">
            <v>11.00601012.01.2</v>
          </cell>
        </row>
        <row r="50">
          <cell r="T50">
            <v>1.53</v>
          </cell>
          <cell r="AI50" t="str">
            <v>11.00601012.01.3</v>
          </cell>
        </row>
        <row r="51">
          <cell r="T51">
            <v>1.48</v>
          </cell>
          <cell r="AI51" t="str">
            <v>11.00601012.01.4</v>
          </cell>
        </row>
        <row r="52">
          <cell r="T52">
            <v>1.6</v>
          </cell>
          <cell r="AI52" t="str">
            <v>11.00601013.02.1</v>
          </cell>
        </row>
        <row r="53">
          <cell r="T53">
            <v>1.54</v>
          </cell>
          <cell r="AI53" t="str">
            <v>11.00601013.02.2</v>
          </cell>
        </row>
        <row r="54">
          <cell r="T54">
            <v>1.48</v>
          </cell>
          <cell r="AI54" t="str">
            <v>11.00601013.02.3</v>
          </cell>
        </row>
        <row r="55">
          <cell r="T55">
            <v>1.43</v>
          </cell>
          <cell r="AI55" t="str">
            <v>11.00601013.02.4</v>
          </cell>
        </row>
        <row r="56">
          <cell r="T56">
            <v>1.56</v>
          </cell>
          <cell r="AI56" t="str">
            <v>11.00601014.02.1</v>
          </cell>
        </row>
        <row r="57">
          <cell r="T57">
            <v>1.5</v>
          </cell>
          <cell r="AI57" t="str">
            <v>11.00601014.02.2</v>
          </cell>
        </row>
        <row r="58">
          <cell r="T58">
            <v>1.45</v>
          </cell>
          <cell r="AI58" t="str">
            <v>11.00601014.02.3</v>
          </cell>
        </row>
        <row r="59">
          <cell r="T59">
            <v>1.39</v>
          </cell>
          <cell r="AI59" t="str">
            <v>11.00601014.02.4</v>
          </cell>
        </row>
        <row r="60">
          <cell r="T60">
            <v>1.57</v>
          </cell>
          <cell r="AI60" t="str">
            <v>11.00601015.01.1</v>
          </cell>
        </row>
        <row r="61">
          <cell r="T61">
            <v>1.51</v>
          </cell>
          <cell r="AI61" t="str">
            <v>11.00601015.01.2</v>
          </cell>
        </row>
        <row r="62">
          <cell r="T62">
            <v>1.45</v>
          </cell>
          <cell r="AI62" t="str">
            <v>11.00601015.01.3</v>
          </cell>
        </row>
        <row r="63">
          <cell r="T63">
            <v>1.38</v>
          </cell>
          <cell r="AI63" t="str">
            <v>11.00601015.01.4</v>
          </cell>
        </row>
        <row r="64">
          <cell r="T64">
            <v>1.53</v>
          </cell>
          <cell r="AI64" t="str">
            <v>11.00601016.01.1</v>
          </cell>
        </row>
        <row r="65">
          <cell r="T65">
            <v>1.48</v>
          </cell>
          <cell r="AI65" t="str">
            <v>11.00601016.01.2</v>
          </cell>
        </row>
        <row r="66">
          <cell r="T66">
            <v>1.41</v>
          </cell>
          <cell r="AI66" t="str">
            <v>11.00601016.01.3</v>
          </cell>
        </row>
        <row r="67">
          <cell r="T67">
            <v>1.35</v>
          </cell>
          <cell r="AI67" t="str">
            <v>11.00601016.01.4</v>
          </cell>
        </row>
        <row r="68">
          <cell r="T68">
            <v>1.51</v>
          </cell>
          <cell r="AI68" t="str">
            <v>11.00601017.02.1</v>
          </cell>
        </row>
        <row r="69">
          <cell r="T69">
            <v>1.45</v>
          </cell>
          <cell r="AI69" t="str">
            <v>11.00601017.02.2</v>
          </cell>
        </row>
        <row r="70">
          <cell r="T70">
            <v>1.39</v>
          </cell>
          <cell r="AI70" t="str">
            <v>11.00601017.02.3</v>
          </cell>
        </row>
        <row r="71">
          <cell r="T71">
            <v>1.34</v>
          </cell>
          <cell r="AI71" t="str">
            <v>11.00601017.02.4</v>
          </cell>
        </row>
        <row r="72">
          <cell r="T72">
            <v>1.51</v>
          </cell>
          <cell r="AI72" t="str">
            <v>11.00601018.01.1</v>
          </cell>
        </row>
        <row r="73">
          <cell r="T73">
            <v>1.45</v>
          </cell>
          <cell r="AI73" t="str">
            <v>11.00601018.01.2</v>
          </cell>
        </row>
        <row r="74">
          <cell r="T74">
            <v>1.34</v>
          </cell>
          <cell r="AI74" t="str">
            <v>11.00601018.01.3</v>
          </cell>
        </row>
        <row r="75">
          <cell r="T75">
            <v>1.56</v>
          </cell>
          <cell r="AI75" t="str">
            <v>11.00601019.03.1</v>
          </cell>
        </row>
        <row r="76">
          <cell r="T76">
            <v>1.5</v>
          </cell>
          <cell r="AI76" t="str">
            <v>11.00601019.03.2</v>
          </cell>
        </row>
        <row r="77">
          <cell r="T77">
            <v>1.44</v>
          </cell>
          <cell r="AI77" t="str">
            <v>11.00601019.03.3</v>
          </cell>
        </row>
        <row r="78">
          <cell r="T78">
            <v>1.37</v>
          </cell>
          <cell r="AI78" t="str">
            <v>11.00601019.03.4</v>
          </cell>
        </row>
        <row r="79">
          <cell r="T79">
            <v>1.53</v>
          </cell>
          <cell r="AI79" t="str">
            <v>11.00601020.01.1</v>
          </cell>
        </row>
        <row r="80">
          <cell r="T80">
            <v>1.48</v>
          </cell>
          <cell r="AI80" t="str">
            <v>11.00601020.01.2</v>
          </cell>
        </row>
        <row r="81">
          <cell r="T81">
            <v>1.38</v>
          </cell>
          <cell r="AI81" t="str">
            <v>11.00601020.01.3</v>
          </cell>
        </row>
        <row r="82">
          <cell r="T82">
            <v>1.55</v>
          </cell>
          <cell r="AI82" t="str">
            <v>11.00601021.02.1</v>
          </cell>
        </row>
        <row r="83">
          <cell r="T83">
            <v>1.49</v>
          </cell>
          <cell r="AI83" t="str">
            <v>11.00601021.02.2</v>
          </cell>
        </row>
        <row r="84">
          <cell r="T84">
            <v>1.38</v>
          </cell>
          <cell r="AI84" t="str">
            <v>11.00601021.02.3</v>
          </cell>
        </row>
        <row r="85">
          <cell r="T85">
            <v>1.55</v>
          </cell>
          <cell r="AI85" t="str">
            <v>11.00601022.01.1</v>
          </cell>
        </row>
        <row r="86">
          <cell r="T86">
            <v>1.4</v>
          </cell>
          <cell r="AI86" t="str">
            <v>11.00601022.01.2</v>
          </cell>
        </row>
        <row r="87">
          <cell r="T87">
            <v>1.26</v>
          </cell>
          <cell r="AI87" t="str">
            <v>11.00601022.01.3</v>
          </cell>
        </row>
        <row r="88">
          <cell r="T88">
            <v>1.234543808043</v>
          </cell>
          <cell r="AI88" t="str">
            <v>11.00601023.01.1</v>
          </cell>
        </row>
        <row r="89">
          <cell r="T89">
            <v>1.17</v>
          </cell>
          <cell r="AI89" t="str">
            <v>11.00601023.01.2</v>
          </cell>
        </row>
      </sheetData>
      <sheetData sheetId="8"/>
      <sheetData sheetId="9">
        <row r="3">
          <cell r="S3"/>
          <cell r="T3"/>
        </row>
        <row r="4">
          <cell r="S4"/>
          <cell r="T4"/>
        </row>
        <row r="5">
          <cell r="S5"/>
          <cell r="T5"/>
        </row>
        <row r="6">
          <cell r="S6" t="str">
            <v>Coeficient</v>
          </cell>
          <cell r="T6"/>
          <cell r="AI6"/>
        </row>
        <row r="7">
          <cell r="S7"/>
          <cell r="T7"/>
          <cell r="AI7">
            <v>1</v>
          </cell>
        </row>
        <row r="8">
          <cell r="S8" t="str">
            <v>Grad I</v>
          </cell>
          <cell r="T8" t="str">
            <v>Grad II</v>
          </cell>
          <cell r="AI8" t="str">
            <v>cod concatenat 1</v>
          </cell>
        </row>
        <row r="9">
          <cell r="S9">
            <v>4.5306000629155845</v>
          </cell>
          <cell r="T9">
            <v>5.0340000699062051</v>
          </cell>
          <cell r="AI9" t="str">
            <v>12.00101001.01.2</v>
          </cell>
        </row>
        <row r="10">
          <cell r="S10">
            <v>4.4417647675642984</v>
          </cell>
          <cell r="T10">
            <v>4.9352941861825537</v>
          </cell>
          <cell r="AI10" t="str">
            <v>12.00101002.01.2</v>
          </cell>
        </row>
        <row r="11">
          <cell r="S11">
            <v>4.4417647675642984</v>
          </cell>
          <cell r="T11">
            <v>4.9352941861825537</v>
          </cell>
          <cell r="AI11" t="str">
            <v>12.00101003.01.2</v>
          </cell>
        </row>
        <row r="12">
          <cell r="S12">
            <v>4.3546713407493121</v>
          </cell>
          <cell r="T12">
            <v>4.8385237119436804</v>
          </cell>
          <cell r="AI12" t="str">
            <v>12.00101004.01.2</v>
          </cell>
        </row>
        <row r="13">
          <cell r="S13">
            <v>4.2692856281856004</v>
          </cell>
          <cell r="T13">
            <v>4.7436506979840001</v>
          </cell>
          <cell r="AI13" t="str">
            <v>12.00101005.02.2</v>
          </cell>
        </row>
        <row r="14">
          <cell r="S14">
            <v>4.2692856281856004</v>
          </cell>
          <cell r="T14">
            <v>4.7436506979840001</v>
          </cell>
          <cell r="AI14" t="str">
            <v>12.00101006.02.2</v>
          </cell>
        </row>
        <row r="15">
          <cell r="S15">
            <v>4.1855741452800004</v>
          </cell>
          <cell r="T15">
            <v>4.6506379392000001</v>
          </cell>
          <cell r="AI15" t="str">
            <v>12.00101007.02.2</v>
          </cell>
        </row>
        <row r="16">
          <cell r="S16">
            <v>4.103504064</v>
          </cell>
          <cell r="T16">
            <v>4.5594489600000001</v>
          </cell>
          <cell r="AI16" t="str">
            <v>12.00101008.02.2</v>
          </cell>
        </row>
        <row r="17">
          <cell r="S17">
            <v>4.0230432</v>
          </cell>
          <cell r="T17">
            <v>4.4700480000000002</v>
          </cell>
          <cell r="AI17" t="str">
            <v>12.00101009.01.2</v>
          </cell>
        </row>
        <row r="22">
          <cell r="T22">
            <v>4.3824000000000005</v>
          </cell>
        </row>
        <row r="25">
          <cell r="AI25"/>
        </row>
        <row r="26">
          <cell r="AI26" t="str">
            <v>cod concatenat 1</v>
          </cell>
        </row>
        <row r="27">
          <cell r="S27"/>
          <cell r="T27">
            <v>3.52</v>
          </cell>
          <cell r="AI27" t="str">
            <v>12.00201001.01.1</v>
          </cell>
        </row>
        <row r="28">
          <cell r="S28"/>
          <cell r="T28">
            <v>2.992</v>
          </cell>
          <cell r="AI28" t="str">
            <v>12.00201002.01.1</v>
          </cell>
        </row>
        <row r="29">
          <cell r="S29"/>
          <cell r="T29">
            <v>2.5432000000000001</v>
          </cell>
          <cell r="AI29" t="str">
            <v>12.00201003.01.1</v>
          </cell>
        </row>
        <row r="30">
          <cell r="S30"/>
          <cell r="T30">
            <v>1.9112843383603195</v>
          </cell>
          <cell r="AI30" t="str">
            <v>12.00201004.01.1</v>
          </cell>
        </row>
        <row r="31">
          <cell r="S31"/>
          <cell r="T31">
            <v>1.8355974785612508</v>
          </cell>
          <cell r="AI31" t="str">
            <v>12.00201005.01.1</v>
          </cell>
        </row>
        <row r="32">
          <cell r="S32"/>
          <cell r="T32">
            <v>1.7438176046331881</v>
          </cell>
          <cell r="AI32" t="str">
            <v>12.00201006.01.1</v>
          </cell>
        </row>
        <row r="33">
          <cell r="S33"/>
          <cell r="T33">
            <v>1.51</v>
          </cell>
          <cell r="AI33" t="str">
            <v>12.00201007.01.1</v>
          </cell>
        </row>
        <row r="34">
          <cell r="S34"/>
          <cell r="T34">
            <v>1.45</v>
          </cell>
          <cell r="AI34" t="str">
            <v>12.00201008.01.1</v>
          </cell>
        </row>
        <row r="35">
          <cell r="S35"/>
          <cell r="T35">
            <v>1.38</v>
          </cell>
          <cell r="AI35" t="str">
            <v>12.00201009.01.1</v>
          </cell>
        </row>
      </sheetData>
      <sheetData sheetId="10"/>
      <sheetData sheetId="11"/>
      <sheetData sheetId="12">
        <row r="6">
          <cell r="S6"/>
          <cell r="T6"/>
        </row>
        <row r="7">
          <cell r="S7"/>
          <cell r="T7"/>
        </row>
        <row r="8">
          <cell r="S8"/>
          <cell r="T8"/>
        </row>
        <row r="9">
          <cell r="S9"/>
          <cell r="T9"/>
        </row>
        <row r="10">
          <cell r="S10" t="str">
            <v>Coeficient 2027</v>
          </cell>
          <cell r="T10" t="str">
            <v>Coeficient 2027</v>
          </cell>
          <cell r="AI10">
            <v>1</v>
          </cell>
        </row>
        <row r="11">
          <cell r="S11" t="str">
            <v>Grad I</v>
          </cell>
          <cell r="T11" t="str">
            <v>Grad II</v>
          </cell>
          <cell r="AI11" t="str">
            <v>cod concatenat 1</v>
          </cell>
        </row>
        <row r="12">
          <cell r="S12">
            <v>5.2249999999999996</v>
          </cell>
          <cell r="T12">
            <v>5.5</v>
          </cell>
          <cell r="AI12" t="str">
            <v>21.00101001.01.2</v>
          </cell>
        </row>
        <row r="13">
          <cell r="S13">
            <v>0</v>
          </cell>
          <cell r="T13">
            <v>0</v>
          </cell>
          <cell r="AI13" t="str">
            <v>21.00101002.01.2</v>
          </cell>
        </row>
        <row r="14">
          <cell r="S14">
            <v>5.1204999999999998</v>
          </cell>
          <cell r="T14">
            <v>5.39</v>
          </cell>
          <cell r="AI14" t="str">
            <v>21.00101003.01.2</v>
          </cell>
        </row>
        <row r="15">
          <cell r="S15">
            <v>4.3524249999999993</v>
          </cell>
          <cell r="T15">
            <v>4.5814999999999992</v>
          </cell>
          <cell r="AI15" t="str">
            <v>21.00101004.02.2</v>
          </cell>
        </row>
        <row r="16">
          <cell r="S16">
            <v>3.8403749999999994</v>
          </cell>
          <cell r="T16">
            <v>4.0424999999999995</v>
          </cell>
          <cell r="AI16" t="str">
            <v>21.00101005.01.2</v>
          </cell>
        </row>
        <row r="17">
          <cell r="S17">
            <v>3.9187499999999997</v>
          </cell>
          <cell r="T17">
            <v>4.125</v>
          </cell>
          <cell r="AI17" t="str">
            <v>21.00101006.01.2</v>
          </cell>
        </row>
        <row r="18">
          <cell r="S18">
            <v>2.6124999999999998</v>
          </cell>
          <cell r="T18">
            <v>2.75</v>
          </cell>
          <cell r="AI18" t="str">
            <v>21.00101007.01.2</v>
          </cell>
        </row>
        <row r="19">
          <cell r="S19">
            <v>3.4563374999999996</v>
          </cell>
          <cell r="T19">
            <v>3.6382499999999998</v>
          </cell>
          <cell r="AI19"/>
        </row>
        <row r="20">
          <cell r="S20">
            <v>4.5772424999999997</v>
          </cell>
          <cell r="T20">
            <v>4.8181500000000002</v>
          </cell>
          <cell r="AI20"/>
        </row>
        <row r="21">
          <cell r="S21">
            <v>4.967550000000001</v>
          </cell>
          <cell r="T21">
            <v>5.229000000000001</v>
          </cell>
          <cell r="AI21"/>
        </row>
        <row r="22">
          <cell r="S22">
            <v>5.0621700000000001</v>
          </cell>
          <cell r="T22">
            <v>5.3286000000000007</v>
          </cell>
        </row>
        <row r="23">
          <cell r="S23">
            <v>4.0686599999999995</v>
          </cell>
          <cell r="T23">
            <v>4.2827999999999999</v>
          </cell>
        </row>
        <row r="24">
          <cell r="S24">
            <v>3.97404</v>
          </cell>
          <cell r="T24">
            <v>4.1832000000000003</v>
          </cell>
        </row>
        <row r="25">
          <cell r="S25"/>
          <cell r="T25"/>
          <cell r="AI25"/>
        </row>
        <row r="27">
          <cell r="S27"/>
          <cell r="T27"/>
        </row>
        <row r="28">
          <cell r="S28"/>
          <cell r="T28"/>
        </row>
        <row r="29">
          <cell r="S29" t="str">
            <v>Coeficient</v>
          </cell>
          <cell r="T29"/>
        </row>
        <row r="30">
          <cell r="S30" t="str">
            <v>Coeficient 2027</v>
          </cell>
          <cell r="T30" t="str">
            <v>Coeficient 2027</v>
          </cell>
          <cell r="AI30">
            <v>1</v>
          </cell>
        </row>
        <row r="31">
          <cell r="S31" t="str">
            <v>Grad I</v>
          </cell>
          <cell r="T31" t="str">
            <v>Grad II</v>
          </cell>
          <cell r="AI31" t="str">
            <v>cod concatenat 1</v>
          </cell>
        </row>
        <row r="32">
          <cell r="S32">
            <v>5.1204999999999998</v>
          </cell>
          <cell r="T32">
            <v>5.39</v>
          </cell>
          <cell r="AI32" t="str">
            <v>21.00102001.01.2</v>
          </cell>
        </row>
        <row r="33">
          <cell r="S33">
            <v>0</v>
          </cell>
          <cell r="T33">
            <v>0</v>
          </cell>
          <cell r="AI33" t="str">
            <v>21.00102002.01.2</v>
          </cell>
        </row>
        <row r="34">
          <cell r="S34">
            <v>5.0180899999999991</v>
          </cell>
          <cell r="T34">
            <v>5.2821999999999996</v>
          </cell>
          <cell r="AI34" t="str">
            <v>21.00102003.01.2</v>
          </cell>
        </row>
        <row r="35">
          <cell r="S35">
            <v>3.7635674999999997</v>
          </cell>
          <cell r="T35">
            <v>3.9616499999999997</v>
          </cell>
          <cell r="AI35" t="str">
            <v>21.00102004.02.2</v>
          </cell>
        </row>
        <row r="36">
          <cell r="S36">
            <v>3.7635674999999997</v>
          </cell>
          <cell r="T36">
            <v>3.9616499999999997</v>
          </cell>
          <cell r="AI36" t="str">
            <v>21.00102005.01.2</v>
          </cell>
        </row>
        <row r="37">
          <cell r="S37">
            <v>3.5843499999999997</v>
          </cell>
          <cell r="T37">
            <v>3.7729999999999997</v>
          </cell>
          <cell r="AI37" t="str">
            <v>21.00102006.01.2</v>
          </cell>
        </row>
        <row r="38">
          <cell r="S38">
            <v>2.5602499999999999</v>
          </cell>
          <cell r="T38">
            <v>2.6949999999999998</v>
          </cell>
          <cell r="AI38" t="str">
            <v>21.00102007.01.2</v>
          </cell>
        </row>
        <row r="39">
          <cell r="S39">
            <v>3.3872107499999995</v>
          </cell>
          <cell r="T39">
            <v>3.5654849999999998</v>
          </cell>
        </row>
        <row r="40">
          <cell r="S40">
            <v>4.5772424999999997</v>
          </cell>
          <cell r="T40">
            <v>4.8181500000000002</v>
          </cell>
          <cell r="AI40"/>
        </row>
        <row r="41">
          <cell r="S41">
            <v>4.967550000000001</v>
          </cell>
          <cell r="T41">
            <v>5.229000000000001</v>
          </cell>
          <cell r="AI41"/>
        </row>
        <row r="42">
          <cell r="S42"/>
          <cell r="T42"/>
        </row>
        <row r="43">
          <cell r="S43" t="str">
            <v>Coeficient</v>
          </cell>
          <cell r="T43"/>
        </row>
        <row r="44">
          <cell r="S44" t="str">
            <v>Coeficient 2027</v>
          </cell>
          <cell r="T44" t="str">
            <v>Coeficient 2027</v>
          </cell>
          <cell r="AI44">
            <v>1</v>
          </cell>
        </row>
        <row r="45">
          <cell r="S45" t="str">
            <v>Grad I</v>
          </cell>
          <cell r="T45" t="str">
            <v>Grad II</v>
          </cell>
          <cell r="AI45" t="str">
            <v>cod concatenat 1</v>
          </cell>
        </row>
        <row r="46">
          <cell r="S46">
            <v>5.0682499999999999</v>
          </cell>
          <cell r="T46">
            <v>5.335</v>
          </cell>
          <cell r="AI46" t="str">
            <v>21.00103001.01.2</v>
          </cell>
        </row>
        <row r="47">
          <cell r="S47">
            <v>5.0682499999999999</v>
          </cell>
          <cell r="T47">
            <v>5.335</v>
          </cell>
          <cell r="AI47" t="str">
            <v>21.00103002.01.2</v>
          </cell>
        </row>
        <row r="48">
          <cell r="S48">
            <v>4.9668849999999996</v>
          </cell>
          <cell r="T48">
            <v>5.2282999999999999</v>
          </cell>
          <cell r="AI48" t="str">
            <v>21.00103003.01.2</v>
          </cell>
        </row>
        <row r="49">
          <cell r="S49">
            <v>3.9171824999999991</v>
          </cell>
          <cell r="T49">
            <v>4.1233499999999994</v>
          </cell>
          <cell r="AI49" t="str">
            <v>21.00103004.02.2</v>
          </cell>
        </row>
        <row r="50">
          <cell r="S50">
            <v>3.2643187499999997</v>
          </cell>
          <cell r="T50">
            <v>3.4361249999999997</v>
          </cell>
          <cell r="AI50" t="str">
            <v>21.00103005.01.2</v>
          </cell>
        </row>
        <row r="51">
          <cell r="S51">
            <v>3.4484999999999997</v>
          </cell>
          <cell r="T51">
            <v>3.63</v>
          </cell>
          <cell r="AI51" t="str">
            <v>21.00103006.01.2</v>
          </cell>
        </row>
        <row r="52">
          <cell r="S52">
            <v>2.09</v>
          </cell>
          <cell r="T52">
            <v>2.2000000000000002</v>
          </cell>
          <cell r="AI52" t="str">
            <v>21.00103007.01.2</v>
          </cell>
        </row>
        <row r="53">
          <cell r="S53"/>
          <cell r="T53"/>
        </row>
        <row r="54">
          <cell r="S54"/>
          <cell r="T54"/>
        </row>
        <row r="56">
          <cell r="S56"/>
          <cell r="T56"/>
        </row>
        <row r="58">
          <cell r="S58"/>
          <cell r="T58"/>
        </row>
        <row r="62">
          <cell r="S62"/>
          <cell r="T62"/>
        </row>
        <row r="63">
          <cell r="S63" t="str">
            <v>Coeficient</v>
          </cell>
          <cell r="T63"/>
          <cell r="AI63"/>
        </row>
        <row r="64">
          <cell r="S64" t="str">
            <v>Coeficient 2027</v>
          </cell>
          <cell r="T64" t="str">
            <v>Coeficient 2027</v>
          </cell>
          <cell r="AI64">
            <v>1</v>
          </cell>
        </row>
        <row r="65">
          <cell r="S65" t="str">
            <v>Grad I</v>
          </cell>
          <cell r="T65" t="str">
            <v>Grad II</v>
          </cell>
          <cell r="AI65" t="str">
            <v>cod concatenat 1</v>
          </cell>
        </row>
        <row r="66">
          <cell r="S66">
            <v>4.8070000000000004</v>
          </cell>
          <cell r="T66">
            <v>5.0600000000000005</v>
          </cell>
          <cell r="AI66" t="str">
            <v>21.00104001.01.2</v>
          </cell>
        </row>
        <row r="67">
          <cell r="S67">
            <v>4.4224400000000008</v>
          </cell>
          <cell r="T67">
            <v>4.6552000000000007</v>
          </cell>
          <cell r="AI67" t="str">
            <v>21.00104002.02.2</v>
          </cell>
        </row>
        <row r="68">
          <cell r="S68">
            <v>3.6052500000000003</v>
          </cell>
          <cell r="T68">
            <v>3.7950000000000004</v>
          </cell>
          <cell r="AI68" t="str">
            <v>21.00104003.01.2</v>
          </cell>
        </row>
        <row r="69">
          <cell r="S69">
            <v>3.3649</v>
          </cell>
          <cell r="T69">
            <v>3.5420000000000003</v>
          </cell>
          <cell r="AI69" t="str">
            <v>21.00104004.01.2</v>
          </cell>
        </row>
        <row r="70">
          <cell r="S70">
            <v>2.8841999999999999</v>
          </cell>
          <cell r="T70">
            <v>3.036</v>
          </cell>
          <cell r="AI70" t="str">
            <v>21.00104005.01.2</v>
          </cell>
        </row>
        <row r="71">
          <cell r="S71"/>
          <cell r="T71"/>
          <cell r="AI71" t="str">
            <v>21.00104006.01.2</v>
          </cell>
        </row>
        <row r="72">
          <cell r="S72"/>
          <cell r="T72"/>
          <cell r="AI72"/>
        </row>
        <row r="73">
          <cell r="S73"/>
          <cell r="T73"/>
          <cell r="AI73"/>
        </row>
        <row r="74">
          <cell r="S74"/>
          <cell r="T74"/>
          <cell r="AI74"/>
        </row>
        <row r="75">
          <cell r="S75" t="str">
            <v>Coeficient 2027</v>
          </cell>
          <cell r="T75" t="str">
            <v>Coeficient 2027</v>
          </cell>
          <cell r="AI75">
            <v>1</v>
          </cell>
        </row>
        <row r="76">
          <cell r="S76" t="str">
            <v>Grad I</v>
          </cell>
          <cell r="T76" t="str">
            <v>Grad II</v>
          </cell>
          <cell r="AI76" t="str">
            <v>cod concatenat 1</v>
          </cell>
        </row>
        <row r="77">
          <cell r="S77"/>
          <cell r="T77"/>
          <cell r="AI77" t="str">
            <v>21.00105001.01.2</v>
          </cell>
        </row>
        <row r="78">
          <cell r="S78">
            <v>4.5666500000000001</v>
          </cell>
          <cell r="T78">
            <v>4.8070000000000004</v>
          </cell>
          <cell r="AI78" t="str">
            <v>21.00105002.02.2</v>
          </cell>
        </row>
        <row r="79">
          <cell r="S79">
            <v>3.4249875000000003</v>
          </cell>
          <cell r="T79">
            <v>3.6052500000000003</v>
          </cell>
          <cell r="AI79" t="str">
            <v>21.00105003.01.2</v>
          </cell>
        </row>
        <row r="80">
          <cell r="S80">
            <v>3.1966549999999998</v>
          </cell>
          <cell r="T80">
            <v>3.3649</v>
          </cell>
          <cell r="AI80" t="str">
            <v>21.00105004.01.2</v>
          </cell>
        </row>
        <row r="81">
          <cell r="S81">
            <v>2.7399899999999997</v>
          </cell>
          <cell r="T81">
            <v>2.8841999999999999</v>
          </cell>
          <cell r="AI81" t="str">
            <v>21.00105005.01.2</v>
          </cell>
        </row>
        <row r="82">
          <cell r="S82">
            <v>2.7399899999999997</v>
          </cell>
          <cell r="T82">
            <v>2.8841999999999999</v>
          </cell>
          <cell r="AI82" t="str">
            <v>21.00105006.01.2</v>
          </cell>
        </row>
        <row r="83">
          <cell r="S83"/>
          <cell r="T83"/>
          <cell r="AI83"/>
        </row>
        <row r="84">
          <cell r="S84"/>
          <cell r="T84"/>
          <cell r="AI84"/>
        </row>
        <row r="85">
          <cell r="S85" t="str">
            <v>Coeficient</v>
          </cell>
          <cell r="T85"/>
          <cell r="AI85"/>
        </row>
        <row r="86">
          <cell r="S86" t="str">
            <v>Coeficient 2027</v>
          </cell>
          <cell r="T86" t="str">
            <v>Coeficient 2027</v>
          </cell>
          <cell r="AI86"/>
        </row>
        <row r="87">
          <cell r="S87" t="str">
            <v>Grad I</v>
          </cell>
          <cell r="T87" t="str">
            <v>Grad II</v>
          </cell>
          <cell r="AI87"/>
        </row>
        <row r="88">
          <cell r="S88"/>
          <cell r="T88"/>
          <cell r="AI88"/>
        </row>
        <row r="89">
          <cell r="S89">
            <v>4.5666500000000001</v>
          </cell>
          <cell r="T89">
            <v>4.8070000000000004</v>
          </cell>
          <cell r="AI89"/>
        </row>
        <row r="90">
          <cell r="S90"/>
          <cell r="T90"/>
          <cell r="AI90"/>
        </row>
        <row r="91">
          <cell r="S91"/>
          <cell r="T91"/>
          <cell r="AI91"/>
        </row>
        <row r="92">
          <cell r="S92"/>
          <cell r="T92"/>
          <cell r="AI92"/>
        </row>
        <row r="93">
          <cell r="S93">
            <v>2.6029904999999998</v>
          </cell>
          <cell r="T93">
            <v>2.7399899999999997</v>
          </cell>
          <cell r="AI93"/>
        </row>
        <row r="94">
          <cell r="S94"/>
          <cell r="T94"/>
          <cell r="AI94"/>
        </row>
        <row r="95">
          <cell r="S95"/>
          <cell r="T95"/>
          <cell r="AI95"/>
        </row>
        <row r="96">
          <cell r="S96" t="str">
            <v>Coeficient</v>
          </cell>
          <cell r="T96"/>
          <cell r="AI96"/>
        </row>
        <row r="97">
          <cell r="S97" t="str">
            <v>Coeficient 2027</v>
          </cell>
          <cell r="T97" t="str">
            <v>Coeficient 2027</v>
          </cell>
          <cell r="AI97"/>
        </row>
        <row r="98">
          <cell r="S98" t="str">
            <v>Grad I</v>
          </cell>
          <cell r="T98" t="str">
            <v>Grad II</v>
          </cell>
          <cell r="AI98"/>
        </row>
        <row r="99">
          <cell r="S99"/>
          <cell r="T99"/>
          <cell r="AI99"/>
        </row>
        <row r="100">
          <cell r="S100">
            <v>4.5666500000000001</v>
          </cell>
          <cell r="T100">
            <v>4.8070000000000004</v>
          </cell>
          <cell r="AI100"/>
        </row>
        <row r="101">
          <cell r="S101"/>
          <cell r="T101"/>
          <cell r="AI101"/>
        </row>
        <row r="102">
          <cell r="S102"/>
          <cell r="T102"/>
          <cell r="AI102"/>
        </row>
        <row r="103">
          <cell r="S103"/>
          <cell r="T103"/>
          <cell r="AI103"/>
        </row>
        <row r="104">
          <cell r="S104">
            <v>2.4728409749999996</v>
          </cell>
          <cell r="T104">
            <v>2.6029904999999998</v>
          </cell>
          <cell r="AI104"/>
        </row>
        <row r="105">
          <cell r="S105"/>
          <cell r="T105"/>
          <cell r="AI105"/>
        </row>
        <row r="106">
          <cell r="T106"/>
        </row>
        <row r="107">
          <cell r="S107"/>
          <cell r="T107"/>
        </row>
        <row r="108">
          <cell r="S108"/>
          <cell r="T108"/>
        </row>
        <row r="109">
          <cell r="T109"/>
        </row>
        <row r="110">
          <cell r="T110"/>
        </row>
        <row r="111">
          <cell r="T111"/>
        </row>
        <row r="112">
          <cell r="S112" t="str">
            <v>Coeficient</v>
          </cell>
          <cell r="T112"/>
        </row>
        <row r="113">
          <cell r="S113" t="str">
            <v>Coeficient 2027</v>
          </cell>
          <cell r="T113" t="str">
            <v>Coeficient 2027</v>
          </cell>
          <cell r="AI113">
            <v>1</v>
          </cell>
        </row>
        <row r="114">
          <cell r="S114" t="str">
            <v>Grad I</v>
          </cell>
          <cell r="T114" t="str">
            <v>Grad II</v>
          </cell>
          <cell r="AI114" t="str">
            <v>cod concatenat 1</v>
          </cell>
        </row>
        <row r="115">
          <cell r="S115">
            <v>3.3962500000000002</v>
          </cell>
          <cell r="T115">
            <v>3.5750000000000002</v>
          </cell>
          <cell r="AI115" t="str">
            <v>21.00106001.01.2</v>
          </cell>
        </row>
        <row r="116">
          <cell r="S116">
            <v>3.3283249999999995</v>
          </cell>
          <cell r="T116">
            <v>3.5034999999999998</v>
          </cell>
          <cell r="AI116" t="str">
            <v>21.00106002.03.2</v>
          </cell>
        </row>
        <row r="117">
          <cell r="S117">
            <v>2.8290762499999995</v>
          </cell>
          <cell r="T117">
            <v>2.9779749999999998</v>
          </cell>
          <cell r="AI117" t="str">
            <v>21.00106003.01.2</v>
          </cell>
        </row>
        <row r="118">
          <cell r="S118">
            <v>2.4962437499999997</v>
          </cell>
          <cell r="T118">
            <v>2.6276249999999997</v>
          </cell>
          <cell r="AI118" t="str">
            <v>21.00106004.01.2</v>
          </cell>
        </row>
        <row r="119">
          <cell r="S119">
            <v>2.5471874999999997</v>
          </cell>
          <cell r="T119">
            <v>2.6812499999999999</v>
          </cell>
          <cell r="AI119" t="str">
            <v>21.00106005.01.2</v>
          </cell>
        </row>
        <row r="120">
          <cell r="S120">
            <v>2.5471874999999997</v>
          </cell>
          <cell r="T120">
            <v>2.6812499999999999</v>
          </cell>
          <cell r="AI120" t="str">
            <v>21.00106006.01.2</v>
          </cell>
        </row>
        <row r="121">
          <cell r="S121">
            <v>2.03775</v>
          </cell>
          <cell r="T121">
            <v>2.145</v>
          </cell>
          <cell r="AI121" t="str">
            <v>21.00106007.04.2</v>
          </cell>
        </row>
        <row r="122">
          <cell r="S122">
            <v>1.9103906249999998</v>
          </cell>
          <cell r="T122">
            <v>2.0109374999999998</v>
          </cell>
          <cell r="AI122" t="str">
            <v>21.00106008.01.2</v>
          </cell>
        </row>
        <row r="123">
          <cell r="S123">
            <v>1.7320875</v>
          </cell>
          <cell r="T123">
            <v>1.82325</v>
          </cell>
          <cell r="AI123" t="str">
            <v>21.00106009.01.2</v>
          </cell>
        </row>
        <row r="127">
          <cell r="S127"/>
          <cell r="T127"/>
        </row>
        <row r="128">
          <cell r="S128"/>
          <cell r="T128"/>
        </row>
        <row r="129">
          <cell r="S129"/>
          <cell r="T129"/>
        </row>
        <row r="130">
          <cell r="S130"/>
          <cell r="T130"/>
        </row>
        <row r="132">
          <cell r="S132"/>
          <cell r="T132"/>
        </row>
        <row r="133">
          <cell r="S133"/>
          <cell r="T133"/>
        </row>
        <row r="134">
          <cell r="S134"/>
          <cell r="T134"/>
        </row>
        <row r="135">
          <cell r="S135"/>
          <cell r="T135"/>
        </row>
        <row r="136">
          <cell r="S136"/>
          <cell r="T136"/>
        </row>
        <row r="137">
          <cell r="S137"/>
          <cell r="T137"/>
        </row>
        <row r="138">
          <cell r="S138"/>
          <cell r="T138"/>
        </row>
        <row r="163">
          <cell r="S163"/>
          <cell r="T163"/>
        </row>
        <row r="164">
          <cell r="S164"/>
          <cell r="T164"/>
        </row>
      </sheetData>
      <sheetData sheetId="13">
        <row r="5">
          <cell r="T5">
            <v>5.229000000000001</v>
          </cell>
        </row>
        <row r="6">
          <cell r="T6">
            <v>5.229000000000001</v>
          </cell>
        </row>
        <row r="7">
          <cell r="T7">
            <v>5.4780000000000006</v>
          </cell>
        </row>
        <row r="8">
          <cell r="T8">
            <v>4.9800000000000004</v>
          </cell>
        </row>
        <row r="9">
          <cell r="T9" t="str">
            <v>scenariul 2</v>
          </cell>
        </row>
        <row r="11">
          <cell r="T11" t="str">
            <v>Coeficient 2027</v>
          </cell>
          <cell r="AI11"/>
        </row>
        <row r="12">
          <cell r="T12"/>
          <cell r="AI12" t="str">
            <v>cod concatenat 1</v>
          </cell>
        </row>
        <row r="13">
          <cell r="T13">
            <v>4</v>
          </cell>
          <cell r="AI13" t="str">
            <v>21.00201001.01.1</v>
          </cell>
        </row>
        <row r="14">
          <cell r="T14">
            <v>4</v>
          </cell>
          <cell r="AI14" t="str">
            <v>21.00201002.01.1</v>
          </cell>
        </row>
        <row r="15">
          <cell r="T15">
            <v>3.2</v>
          </cell>
          <cell r="AI15" t="str">
            <v>21.00201003.01.1</v>
          </cell>
        </row>
        <row r="16">
          <cell r="T16">
            <v>3.2</v>
          </cell>
          <cell r="AI16" t="str">
            <v>21.00201004.01.1</v>
          </cell>
        </row>
        <row r="17">
          <cell r="T17">
            <v>2.5600000000000005</v>
          </cell>
          <cell r="AI17" t="str">
            <v>21.00201005.01.1</v>
          </cell>
        </row>
        <row r="18">
          <cell r="T18">
            <v>2.4000000000000004</v>
          </cell>
          <cell r="AI18" t="str">
            <v>21.00201006.01.1</v>
          </cell>
        </row>
        <row r="19">
          <cell r="T19">
            <v>2.4000000000000004</v>
          </cell>
          <cell r="AI19" t="str">
            <v>21.00201007.01.1</v>
          </cell>
        </row>
        <row r="20">
          <cell r="T20">
            <v>2.2399999999999998</v>
          </cell>
          <cell r="AI20" t="str">
            <v>21.00201008.01.1</v>
          </cell>
        </row>
        <row r="21">
          <cell r="T21">
            <v>2.2399999999999998</v>
          </cell>
          <cell r="AI21" t="str">
            <v>21.00201009.01.1</v>
          </cell>
        </row>
        <row r="22">
          <cell r="T22">
            <v>2.08</v>
          </cell>
          <cell r="AI22" t="str">
            <v>21.00201010.01.1</v>
          </cell>
        </row>
        <row r="23">
          <cell r="T23">
            <v>2.08</v>
          </cell>
          <cell r="AI23" t="str">
            <v>21.00201011.01.1</v>
          </cell>
        </row>
        <row r="24">
          <cell r="T24">
            <v>1.92</v>
          </cell>
          <cell r="AI24" t="str">
            <v>21.00201012.01.1</v>
          </cell>
        </row>
        <row r="25">
          <cell r="T25">
            <v>1.92</v>
          </cell>
          <cell r="AI25" t="str">
            <v>21.00201013.01.1</v>
          </cell>
        </row>
        <row r="26">
          <cell r="T26">
            <v>1.7600000000000002</v>
          </cell>
          <cell r="AI26" t="str">
            <v>21.00201014.01.1</v>
          </cell>
        </row>
        <row r="27">
          <cell r="T27">
            <v>1.7600000000000002</v>
          </cell>
          <cell r="AI27" t="str">
            <v>21.00201015.01.1</v>
          </cell>
        </row>
        <row r="28">
          <cell r="T28">
            <v>2.4000000000000004</v>
          </cell>
          <cell r="AI28" t="str">
            <v>21.00201016.01.1</v>
          </cell>
        </row>
        <row r="29">
          <cell r="T29">
            <v>2.2399999999999998</v>
          </cell>
          <cell r="AI29" t="str">
            <v>21.00201017.01.1</v>
          </cell>
        </row>
        <row r="30">
          <cell r="T30">
            <v>1.92</v>
          </cell>
          <cell r="AI30" t="str">
            <v>21.00201018.01.1</v>
          </cell>
        </row>
        <row r="31">
          <cell r="T31">
            <v>1.7664</v>
          </cell>
          <cell r="AI31" t="str">
            <v>21.00201019.01.1</v>
          </cell>
        </row>
        <row r="32">
          <cell r="T32">
            <v>1.728</v>
          </cell>
          <cell r="AI32" t="str">
            <v>21.00201020.01.1</v>
          </cell>
        </row>
        <row r="33">
          <cell r="T33">
            <v>1.6319999999999999</v>
          </cell>
          <cell r="AI33" t="str">
            <v>21.00201021.01.1</v>
          </cell>
        </row>
        <row r="34">
          <cell r="T34">
            <v>1.9949999999999999</v>
          </cell>
          <cell r="AI34" t="str">
            <v>21.00201022.02.1</v>
          </cell>
        </row>
        <row r="35">
          <cell r="T35">
            <v>1.8411</v>
          </cell>
          <cell r="AI35" t="str">
            <v>21.00201023.02.1</v>
          </cell>
        </row>
        <row r="36">
          <cell r="T36">
            <v>1.7490449999999997</v>
          </cell>
          <cell r="AI36" t="str">
            <v>21.00201024.02.1</v>
          </cell>
        </row>
        <row r="37">
          <cell r="T37">
            <v>1.6615927499999996</v>
          </cell>
          <cell r="AI37" t="str">
            <v>21.00201025.02.1</v>
          </cell>
        </row>
        <row r="38">
          <cell r="T38">
            <v>1.9</v>
          </cell>
          <cell r="AI38" t="str">
            <v>21.00201026.11.1</v>
          </cell>
        </row>
        <row r="39">
          <cell r="T39">
            <v>1.8049999999999999</v>
          </cell>
          <cell r="AI39" t="str">
            <v>21.00201027.11.1</v>
          </cell>
        </row>
        <row r="40">
          <cell r="T40">
            <v>1.7147499999999998</v>
          </cell>
          <cell r="AI40" t="str">
            <v>21.00201028.11.1</v>
          </cell>
        </row>
        <row r="41">
          <cell r="T41">
            <v>1.71</v>
          </cell>
          <cell r="AI41" t="str">
            <v>21.00201029.01.1</v>
          </cell>
        </row>
        <row r="42">
          <cell r="T42">
            <v>1.6245000000000001</v>
          </cell>
          <cell r="AI42" t="str">
            <v>21.00201030.01.1</v>
          </cell>
        </row>
        <row r="43">
          <cell r="T43">
            <v>1.5775699999999999</v>
          </cell>
          <cell r="AI43" t="str">
            <v>21.00201031.01.1</v>
          </cell>
        </row>
        <row r="44">
          <cell r="T44">
            <v>1.71</v>
          </cell>
          <cell r="AI44" t="str">
            <v>21.00201032.27.1</v>
          </cell>
        </row>
        <row r="45">
          <cell r="T45">
            <v>1.6245000000000001</v>
          </cell>
          <cell r="AI45" t="str">
            <v>21.00201033.27.1</v>
          </cell>
        </row>
        <row r="46">
          <cell r="T46">
            <v>1.5775699999999999</v>
          </cell>
          <cell r="AI46" t="str">
            <v>21.00201034.27.1</v>
          </cell>
        </row>
        <row r="47">
          <cell r="T47">
            <v>1.68</v>
          </cell>
          <cell r="AI47" t="str">
            <v>21.00201035.01.1</v>
          </cell>
        </row>
        <row r="48">
          <cell r="T48">
            <v>1.5920099999999999</v>
          </cell>
          <cell r="AI48" t="str">
            <v>21.00201036.01.1</v>
          </cell>
        </row>
        <row r="49">
          <cell r="T49">
            <v>1.5460185999999998</v>
          </cell>
          <cell r="AI49" t="str">
            <v>21.00201037.01.1</v>
          </cell>
        </row>
        <row r="50">
          <cell r="T50">
            <v>1.6463999999999999</v>
          </cell>
          <cell r="AI50" t="str">
            <v>21.00201038.01.1</v>
          </cell>
        </row>
        <row r="51">
          <cell r="T51">
            <v>1.5601697999999999</v>
          </cell>
          <cell r="AI51" t="str">
            <v>21.00201039.01.1</v>
          </cell>
        </row>
        <row r="52">
          <cell r="T52">
            <v>1.52</v>
          </cell>
          <cell r="AI52" t="str">
            <v>21.00201040.01.1</v>
          </cell>
        </row>
        <row r="53">
          <cell r="T53">
            <v>1.6463999999999999</v>
          </cell>
          <cell r="AI53" t="str">
            <v>21.00201041.01.1</v>
          </cell>
        </row>
        <row r="54">
          <cell r="T54">
            <v>1.5601697999999999</v>
          </cell>
          <cell r="AI54" t="str">
            <v>21.00201042.01.1</v>
          </cell>
        </row>
        <row r="55">
          <cell r="T55">
            <v>1.52</v>
          </cell>
          <cell r="AI55" t="str">
            <v>21.00201043.01.1</v>
          </cell>
        </row>
        <row r="56">
          <cell r="T56">
            <v>1.5640799999999997</v>
          </cell>
          <cell r="AI56" t="str">
            <v>21.00201044.01.1</v>
          </cell>
        </row>
        <row r="57">
          <cell r="T57">
            <v>1.48216131</v>
          </cell>
          <cell r="AI57" t="str">
            <v>21.00201045.01.1</v>
          </cell>
        </row>
        <row r="58">
          <cell r="T58">
            <v>1.444</v>
          </cell>
          <cell r="AI58" t="str">
            <v>21.00201046.01.1</v>
          </cell>
        </row>
        <row r="59">
          <cell r="T59">
            <v>1.6463999999999999</v>
          </cell>
          <cell r="AI59" t="str">
            <v>21.00201047.01.1</v>
          </cell>
        </row>
        <row r="60">
          <cell r="T60">
            <v>1.5601697999999999</v>
          </cell>
          <cell r="AI60" t="str">
            <v>21.00201048.01.1</v>
          </cell>
        </row>
        <row r="61">
          <cell r="T61">
            <v>1.52</v>
          </cell>
          <cell r="AI61" t="str">
            <v>21.00201049.01.1</v>
          </cell>
        </row>
        <row r="62">
          <cell r="T62">
            <v>1.48216131</v>
          </cell>
          <cell r="AI62" t="str">
            <v>21.00201050.02.1</v>
          </cell>
        </row>
        <row r="63">
          <cell r="T63">
            <v>1.4080532444999998</v>
          </cell>
          <cell r="AI63" t="str">
            <v>21.00201051.02.1</v>
          </cell>
        </row>
        <row r="64">
          <cell r="T64">
            <v>1.3376505822749998</v>
          </cell>
          <cell r="AI64" t="str">
            <v>21.00201052.02.1</v>
          </cell>
        </row>
        <row r="65">
          <cell r="T65"/>
        </row>
        <row r="66">
          <cell r="T66"/>
        </row>
        <row r="67">
          <cell r="T67"/>
        </row>
        <row r="68">
          <cell r="T68"/>
          <cell r="AI68"/>
        </row>
        <row r="69">
          <cell r="T69"/>
          <cell r="AI69" t="str">
            <v>cod concatenat 1</v>
          </cell>
        </row>
        <row r="70">
          <cell r="T70">
            <v>4.4000000000000004</v>
          </cell>
          <cell r="AI70" t="str">
            <v>21.00202001.01.1</v>
          </cell>
        </row>
        <row r="71">
          <cell r="T71">
            <v>3.5200000000000005</v>
          </cell>
          <cell r="AI71" t="str">
            <v>21.00202002.01.1</v>
          </cell>
        </row>
        <row r="72">
          <cell r="T72">
            <v>2.6400000000000006</v>
          </cell>
          <cell r="AI72" t="str">
            <v>21.00202003.01.1</v>
          </cell>
        </row>
        <row r="73">
          <cell r="T73">
            <v>2.464</v>
          </cell>
          <cell r="AI73" t="str">
            <v>21.00202004.01.1</v>
          </cell>
        </row>
        <row r="74">
          <cell r="T74">
            <v>2.2880000000000003</v>
          </cell>
          <cell r="AI74" t="str">
            <v>21.00202005.01.1</v>
          </cell>
        </row>
        <row r="75">
          <cell r="T75">
            <v>2.1120000000000001</v>
          </cell>
          <cell r="AI75" t="str">
            <v>21.00202006.01.1</v>
          </cell>
        </row>
        <row r="76">
          <cell r="T76">
            <v>2.6400000000000006</v>
          </cell>
          <cell r="AI76" t="str">
            <v>21.00202007.01.1</v>
          </cell>
        </row>
        <row r="77">
          <cell r="T77">
            <v>2.464</v>
          </cell>
          <cell r="AI77" t="str">
            <v>21.00202008.01.1</v>
          </cell>
        </row>
        <row r="78">
          <cell r="T78">
            <v>2.1120000000000001</v>
          </cell>
          <cell r="AI78" t="str">
            <v>21.00202009.01.1</v>
          </cell>
        </row>
        <row r="79">
          <cell r="T79">
            <v>2.09</v>
          </cell>
          <cell r="AI79" t="str">
            <v>21.00202010.02.1</v>
          </cell>
        </row>
        <row r="80">
          <cell r="T80">
            <v>1.9855</v>
          </cell>
          <cell r="AI80" t="str">
            <v>21.00202011.02.1</v>
          </cell>
        </row>
        <row r="81">
          <cell r="T81">
            <v>1.8862249999999998</v>
          </cell>
          <cell r="AI81" t="str">
            <v>21.00202012.02.1</v>
          </cell>
        </row>
        <row r="82">
          <cell r="T82">
            <v>1.881</v>
          </cell>
          <cell r="AI82" t="str">
            <v>21.00202013.02.1</v>
          </cell>
        </row>
        <row r="83">
          <cell r="T83">
            <v>1.7869500000000003</v>
          </cell>
          <cell r="AI83" t="str">
            <v>21.00202014.02.1</v>
          </cell>
        </row>
        <row r="84">
          <cell r="T84">
            <v>1.7353270000000001</v>
          </cell>
          <cell r="AI84" t="str">
            <v>21.00202015.02.1</v>
          </cell>
        </row>
        <row r="85">
          <cell r="T85">
            <v>1.8480000000000001</v>
          </cell>
          <cell r="AI85" t="str">
            <v>21.00202016.01.1</v>
          </cell>
        </row>
        <row r="86">
          <cell r="T86">
            <v>1.7512110000000001</v>
          </cell>
          <cell r="AI86" t="str">
            <v>21.00202017.01.1</v>
          </cell>
        </row>
        <row r="87">
          <cell r="T87">
            <v>1.7006204599999999</v>
          </cell>
          <cell r="AI87" t="str">
            <v>21.00202018.01.1</v>
          </cell>
        </row>
        <row r="88">
          <cell r="T88">
            <v>1.81104</v>
          </cell>
          <cell r="AI88" t="str">
            <v>21.00202019.01.1</v>
          </cell>
        </row>
        <row r="89">
          <cell r="T89">
            <v>1.7161867800000001</v>
          </cell>
          <cell r="AI89" t="str">
            <v>21.00202020.01.1</v>
          </cell>
        </row>
        <row r="90">
          <cell r="T90">
            <v>1.6720000000000002</v>
          </cell>
          <cell r="AI90" t="str">
            <v>21.00202021.01.1</v>
          </cell>
        </row>
        <row r="91">
          <cell r="T91">
            <v>1.7204879999999998</v>
          </cell>
          <cell r="AI91" t="str">
            <v>21.00202022.01.1</v>
          </cell>
        </row>
        <row r="92">
          <cell r="T92">
            <v>1.630377441</v>
          </cell>
          <cell r="AI92" t="str">
            <v>21.00202023.01.1</v>
          </cell>
        </row>
        <row r="93">
          <cell r="T93">
            <v>1.5884</v>
          </cell>
          <cell r="AI93" t="str">
            <v>21.00202024.01.1</v>
          </cell>
        </row>
        <row r="94">
          <cell r="T94">
            <v>1.81104</v>
          </cell>
          <cell r="AI94" t="str">
            <v>21.00202025.01.1</v>
          </cell>
        </row>
        <row r="95">
          <cell r="T95">
            <v>1.7161867800000001</v>
          </cell>
          <cell r="AI95" t="str">
            <v>21.00202026.01.1</v>
          </cell>
        </row>
        <row r="96">
          <cell r="T96">
            <v>1.6720000000000002</v>
          </cell>
          <cell r="AI96" t="str">
            <v>21.00202027.01.1</v>
          </cell>
        </row>
        <row r="97">
          <cell r="T97">
            <v>1.630377441</v>
          </cell>
          <cell r="AI97" t="str">
            <v>21.00202028.02.1</v>
          </cell>
        </row>
        <row r="98">
          <cell r="T98">
            <v>1.5488585689499998</v>
          </cell>
          <cell r="AI98" t="str">
            <v>21.00202029.02.1</v>
          </cell>
        </row>
        <row r="99">
          <cell r="T99">
            <v>1.4714156405024998</v>
          </cell>
          <cell r="AI99" t="str">
            <v>21.00202030.02.1</v>
          </cell>
        </row>
        <row r="100">
          <cell r="T100"/>
        </row>
        <row r="101">
          <cell r="T101"/>
        </row>
        <row r="102">
          <cell r="T102"/>
        </row>
        <row r="103">
          <cell r="T103"/>
          <cell r="AI103"/>
        </row>
        <row r="104">
          <cell r="T104"/>
          <cell r="AI104" t="str">
            <v>cod concatenat 1</v>
          </cell>
        </row>
        <row r="105">
          <cell r="T105">
            <v>4.2</v>
          </cell>
          <cell r="AI105" t="str">
            <v>21.00203001.01.1</v>
          </cell>
        </row>
        <row r="106">
          <cell r="T106">
            <v>4.2</v>
          </cell>
          <cell r="AI106" t="str">
            <v>21.00203002.01.1</v>
          </cell>
        </row>
        <row r="107">
          <cell r="T107">
            <v>3.3600000000000003</v>
          </cell>
          <cell r="AI107" t="str">
            <v>21.00203003.01.1</v>
          </cell>
        </row>
        <row r="108">
          <cell r="T108">
            <v>3.3600000000000003</v>
          </cell>
          <cell r="AI108" t="str">
            <v>21.00203004.01.1</v>
          </cell>
        </row>
        <row r="109">
          <cell r="T109">
            <v>2.5200000000000005</v>
          </cell>
          <cell r="AI109" t="str">
            <v>21.00203005.01.1</v>
          </cell>
        </row>
        <row r="110">
          <cell r="T110">
            <v>2.3519999999999999</v>
          </cell>
          <cell r="AI110" t="str">
            <v>21.00203006.01.1</v>
          </cell>
        </row>
        <row r="111">
          <cell r="T111">
            <v>2.1840000000000002</v>
          </cell>
          <cell r="AI111" t="str">
            <v>21.00203007.01.1</v>
          </cell>
        </row>
        <row r="112">
          <cell r="T112">
            <v>2.016</v>
          </cell>
          <cell r="AI112" t="str">
            <v>21.00203008.01.1</v>
          </cell>
        </row>
        <row r="113">
          <cell r="T113">
            <v>1.8480000000000003</v>
          </cell>
          <cell r="AI113" t="str">
            <v>21.00203009.01.1</v>
          </cell>
        </row>
        <row r="114">
          <cell r="T114">
            <v>1.8480000000000003</v>
          </cell>
          <cell r="AI114" t="str">
            <v>21.00203010.01.1</v>
          </cell>
        </row>
        <row r="115">
          <cell r="T115">
            <v>2.5200000000000005</v>
          </cell>
          <cell r="AI115" t="str">
            <v>21.00203011.01.1</v>
          </cell>
        </row>
        <row r="116">
          <cell r="T116">
            <v>2.3519999999999999</v>
          </cell>
          <cell r="AI116" t="str">
            <v>21.00203012.01.1</v>
          </cell>
        </row>
        <row r="117">
          <cell r="T117">
            <v>1.8547200000000001</v>
          </cell>
          <cell r="AI117" t="str">
            <v>21.00203013.01.1</v>
          </cell>
        </row>
        <row r="118">
          <cell r="T118">
            <v>1.8144</v>
          </cell>
          <cell r="AI118" t="str">
            <v>21.00203014.01.1</v>
          </cell>
        </row>
        <row r="119">
          <cell r="T119">
            <v>1.7136</v>
          </cell>
          <cell r="AI119" t="str">
            <v>21.00203015.01.1</v>
          </cell>
        </row>
        <row r="120">
          <cell r="T120">
            <v>2.016</v>
          </cell>
          <cell r="AI120" t="str">
            <v>21.00203016.01.1</v>
          </cell>
        </row>
        <row r="121">
          <cell r="T121">
            <v>2.0947499999999999</v>
          </cell>
          <cell r="AI121" t="str">
            <v>21.00203017.02.1</v>
          </cell>
        </row>
        <row r="122">
          <cell r="T122">
            <v>1.933155</v>
          </cell>
          <cell r="AI122" t="str">
            <v>21.00203018.02.1</v>
          </cell>
        </row>
        <row r="123">
          <cell r="T123">
            <v>1.8364972499999999</v>
          </cell>
          <cell r="AI123" t="str">
            <v>21.00203019.02.1</v>
          </cell>
        </row>
        <row r="124">
          <cell r="T124">
            <v>1.7446723874999996</v>
          </cell>
          <cell r="AI124" t="str">
            <v>21.00203020.02.1</v>
          </cell>
        </row>
        <row r="125">
          <cell r="T125">
            <v>1.9949999999999999</v>
          </cell>
          <cell r="AI125" t="str">
            <v>21.00203021.10.1</v>
          </cell>
        </row>
        <row r="126">
          <cell r="T126">
            <v>1.8952500000000001</v>
          </cell>
          <cell r="AI126" t="str">
            <v>21.00203022.10.1</v>
          </cell>
        </row>
        <row r="127">
          <cell r="T127">
            <v>1.8004874999999998</v>
          </cell>
          <cell r="AI127" t="str">
            <v>21.00203023.10.1</v>
          </cell>
        </row>
        <row r="128">
          <cell r="T128">
            <v>1.7955000000000001</v>
          </cell>
          <cell r="AI128" t="str">
            <v>21.00203024.01.1</v>
          </cell>
        </row>
        <row r="129">
          <cell r="T129">
            <v>1.7057250000000002</v>
          </cell>
          <cell r="AI129" t="str">
            <v>21.00203025.01.1</v>
          </cell>
        </row>
        <row r="130">
          <cell r="T130">
            <v>1.6564485</v>
          </cell>
          <cell r="AI130" t="str">
            <v>21.00203026.01.1</v>
          </cell>
        </row>
        <row r="131">
          <cell r="T131">
            <v>1.7955000000000001</v>
          </cell>
          <cell r="AI131" t="str">
            <v>21.00203027.27.1</v>
          </cell>
        </row>
        <row r="132">
          <cell r="T132">
            <v>1.7057250000000002</v>
          </cell>
          <cell r="AI132" t="str">
            <v>21.00203028.27.1</v>
          </cell>
        </row>
        <row r="133">
          <cell r="T133">
            <v>1.6564485</v>
          </cell>
          <cell r="AI133" t="str">
            <v>21.00203029.27.1</v>
          </cell>
        </row>
        <row r="134">
          <cell r="T134">
            <v>1.764</v>
          </cell>
          <cell r="AI134" t="str">
            <v>21.00203030.01.1</v>
          </cell>
        </row>
        <row r="135">
          <cell r="T135">
            <v>1.6716104999999999</v>
          </cell>
          <cell r="AI135" t="str">
            <v>21.00203031.01.1</v>
          </cell>
        </row>
        <row r="136">
          <cell r="T136">
            <v>1.6233195299999998</v>
          </cell>
          <cell r="AI136" t="str">
            <v>21.00203032.01.1</v>
          </cell>
        </row>
        <row r="137">
          <cell r="T137">
            <v>1.72872</v>
          </cell>
          <cell r="AI137" t="str">
            <v>21.00203033.01.1</v>
          </cell>
        </row>
        <row r="138">
          <cell r="T138">
            <v>1.6381782899999999</v>
          </cell>
          <cell r="AI138" t="str">
            <v>21.00203034.01.1</v>
          </cell>
        </row>
        <row r="139">
          <cell r="T139">
            <v>1.5960000000000001</v>
          </cell>
          <cell r="AI139" t="str">
            <v>21.00203035.01.1</v>
          </cell>
        </row>
        <row r="140">
          <cell r="T140">
            <v>1.72872</v>
          </cell>
          <cell r="AI140" t="str">
            <v>21.00203036.01.1</v>
          </cell>
        </row>
        <row r="141">
          <cell r="T141">
            <v>1.6381782899999999</v>
          </cell>
          <cell r="AI141" t="str">
            <v>21.00203037.01.1</v>
          </cell>
        </row>
        <row r="142">
          <cell r="T142">
            <v>1.5960000000000001</v>
          </cell>
          <cell r="AI142" t="str">
            <v>21.00203038.01.1</v>
          </cell>
        </row>
        <row r="143">
          <cell r="T143">
            <v>1.6422839999999999</v>
          </cell>
          <cell r="AI143" t="str">
            <v>21.00203039.01.1</v>
          </cell>
        </row>
        <row r="144">
          <cell r="T144">
            <v>1.5562693755000001</v>
          </cell>
          <cell r="AI144" t="str">
            <v>21.00203040.01.1</v>
          </cell>
        </row>
        <row r="145">
          <cell r="T145">
            <v>1.52</v>
          </cell>
          <cell r="AI145" t="str">
            <v>21.00203041.01.1</v>
          </cell>
        </row>
        <row r="146">
          <cell r="T146">
            <v>1.5562693755000001</v>
          </cell>
          <cell r="AI146" t="str">
            <v>21.00203042.03.1</v>
          </cell>
        </row>
        <row r="147">
          <cell r="T147">
            <v>1.4784559067249998</v>
          </cell>
          <cell r="AI147" t="str">
            <v>21.00203043.03.1</v>
          </cell>
        </row>
        <row r="148">
          <cell r="T148">
            <v>1.4045331113887498</v>
          </cell>
          <cell r="AI148" t="str">
            <v>21.00203044.03.1</v>
          </cell>
        </row>
        <row r="149">
          <cell r="T149"/>
        </row>
        <row r="150">
          <cell r="T150"/>
        </row>
        <row r="151">
          <cell r="T151"/>
        </row>
        <row r="152">
          <cell r="T152"/>
          <cell r="AI152"/>
        </row>
        <row r="153">
          <cell r="T153"/>
          <cell r="AI153" t="str">
            <v>cod concatenat 1</v>
          </cell>
        </row>
        <row r="154">
          <cell r="T154">
            <v>3.6</v>
          </cell>
          <cell r="AI154" t="str">
            <v>21.00204001.01.1</v>
          </cell>
        </row>
        <row r="155">
          <cell r="T155">
            <v>3.6</v>
          </cell>
          <cell r="AI155" t="str">
            <v>21.00204002.01.1</v>
          </cell>
        </row>
        <row r="156">
          <cell r="T156">
            <v>2.8800000000000003</v>
          </cell>
          <cell r="AI156" t="str">
            <v>21.00204003.01.1</v>
          </cell>
        </row>
        <row r="157">
          <cell r="T157">
            <v>2.8800000000000003</v>
          </cell>
          <cell r="AI157" t="str">
            <v>21.00204004.01.1</v>
          </cell>
        </row>
        <row r="158">
          <cell r="T158">
            <v>1.5840000000000003</v>
          </cell>
          <cell r="AI158" t="str">
            <v>21.00204005.01.1</v>
          </cell>
        </row>
        <row r="159">
          <cell r="T159">
            <v>1.5840000000000003</v>
          </cell>
          <cell r="AI159" t="str">
            <v>21.00204006.01.1</v>
          </cell>
        </row>
        <row r="160">
          <cell r="T160">
            <v>2.1600000000000006</v>
          </cell>
          <cell r="AI160" t="str">
            <v>21.00204007.01.1</v>
          </cell>
        </row>
        <row r="161">
          <cell r="T161">
            <v>2.016</v>
          </cell>
          <cell r="AI161" t="str">
            <v>21.00204008.01.1</v>
          </cell>
        </row>
        <row r="162">
          <cell r="T162">
            <v>1.728</v>
          </cell>
          <cell r="AI162" t="str">
            <v>21.00204009.01.1</v>
          </cell>
        </row>
        <row r="163">
          <cell r="T163">
            <v>1.7954999999999999</v>
          </cell>
          <cell r="AI163" t="str">
            <v>21.00204010.02.1</v>
          </cell>
        </row>
        <row r="164">
          <cell r="T164">
            <v>1.65699</v>
          </cell>
          <cell r="AI164" t="str">
            <v>21.00204011.02.1</v>
          </cell>
        </row>
        <row r="165">
          <cell r="T165">
            <v>1.5741404999999997</v>
          </cell>
          <cell r="AI165" t="str">
            <v>21.00204012.02.1</v>
          </cell>
        </row>
        <row r="166">
          <cell r="T166">
            <v>1.4954334749999998</v>
          </cell>
          <cell r="AI166" t="str">
            <v>21.00204013.02.1</v>
          </cell>
        </row>
        <row r="167">
          <cell r="T167">
            <v>1.71</v>
          </cell>
          <cell r="AI167" t="str">
            <v>21.00204014.11.1</v>
          </cell>
        </row>
        <row r="168">
          <cell r="T168">
            <v>1.6245000000000001</v>
          </cell>
          <cell r="AI168" t="str">
            <v>21.00204015.11.1</v>
          </cell>
        </row>
        <row r="169">
          <cell r="T169">
            <v>1.5432749999999997</v>
          </cell>
          <cell r="AI169" t="str">
            <v>21.00204016.11.1</v>
          </cell>
        </row>
        <row r="170">
          <cell r="T170">
            <v>1.5389999999999999</v>
          </cell>
          <cell r="AI170" t="str">
            <v>21.00204017.01.1</v>
          </cell>
        </row>
        <row r="171">
          <cell r="T171">
            <v>1.4620500000000001</v>
          </cell>
          <cell r="AI171" t="str">
            <v>21.00204018.01.1</v>
          </cell>
        </row>
        <row r="172">
          <cell r="T172">
            <v>1.419813</v>
          </cell>
          <cell r="AI172" t="str">
            <v>21.00204019.01.1</v>
          </cell>
        </row>
        <row r="173">
          <cell r="T173">
            <v>1.5389999999999999</v>
          </cell>
          <cell r="AI173" t="str">
            <v>21.00204020.27.1</v>
          </cell>
        </row>
        <row r="174">
          <cell r="T174">
            <v>1.4620500000000001</v>
          </cell>
          <cell r="AI174" t="str">
            <v>21.00204021.27.1</v>
          </cell>
        </row>
        <row r="175">
          <cell r="T175">
            <v>1.419813</v>
          </cell>
          <cell r="AI175" t="str">
            <v>21.00204022.27.1</v>
          </cell>
        </row>
        <row r="176">
          <cell r="T176">
            <v>1.512</v>
          </cell>
          <cell r="AI176" t="str">
            <v>21.00204023.01.1</v>
          </cell>
        </row>
        <row r="177">
          <cell r="T177">
            <v>1.432809</v>
          </cell>
          <cell r="AI177" t="str">
            <v>21.00204024.01.1</v>
          </cell>
        </row>
        <row r="178">
          <cell r="T178">
            <v>1.3914167399999999</v>
          </cell>
          <cell r="AI178" t="str">
            <v>21.00204025.01.1</v>
          </cell>
        </row>
        <row r="179">
          <cell r="T179">
            <v>1.48176</v>
          </cell>
          <cell r="AI179" t="str">
            <v>21.00204026.01.1</v>
          </cell>
        </row>
        <row r="180">
          <cell r="T180">
            <v>1.40415282</v>
          </cell>
          <cell r="AI180" t="str">
            <v>21.00204027.01.1</v>
          </cell>
        </row>
        <row r="181">
          <cell r="T181">
            <v>1.3680000000000001</v>
          </cell>
          <cell r="AI181" t="str">
            <v>21.00204028.01.1</v>
          </cell>
        </row>
        <row r="182">
          <cell r="T182">
            <v>1.48176</v>
          </cell>
          <cell r="AI182" t="str">
            <v>21.00204029.01.1</v>
          </cell>
        </row>
        <row r="183">
          <cell r="T183">
            <v>1.40415282</v>
          </cell>
          <cell r="AI183" t="str">
            <v>21.00204030.01.1</v>
          </cell>
        </row>
        <row r="184">
          <cell r="T184">
            <v>1.3680000000000001</v>
          </cell>
          <cell r="AI184" t="str">
            <v>21.00204031.01.1</v>
          </cell>
        </row>
        <row r="185">
          <cell r="T185">
            <v>1.4076719999999998</v>
          </cell>
          <cell r="AI185" t="str">
            <v>21.00204032.01.1</v>
          </cell>
        </row>
        <row r="186">
          <cell r="T186">
            <v>1.3339451790000001</v>
          </cell>
          <cell r="AI186" t="str">
            <v>21.00204033.01.1</v>
          </cell>
        </row>
        <row r="187">
          <cell r="T187">
            <v>1.2996000000000001</v>
          </cell>
          <cell r="AI187" t="str">
            <v>21.00204034.01.1</v>
          </cell>
        </row>
        <row r="188">
          <cell r="T188">
            <v>1.48176</v>
          </cell>
          <cell r="AI188" t="str">
            <v>21.00204035.01.1</v>
          </cell>
        </row>
        <row r="189">
          <cell r="T189">
            <v>1.40415282</v>
          </cell>
          <cell r="AI189" t="str">
            <v>21.00204036.01.1</v>
          </cell>
        </row>
        <row r="190">
          <cell r="T190">
            <v>1.3680000000000001</v>
          </cell>
          <cell r="AI190" t="str">
            <v>21.00204037.01.1</v>
          </cell>
        </row>
        <row r="191">
          <cell r="T191">
            <v>1.3339451790000001</v>
          </cell>
          <cell r="AI191" t="str">
            <v>21.00204038.02.1</v>
          </cell>
        </row>
        <row r="192">
          <cell r="T192">
            <v>1.2672479200499998</v>
          </cell>
          <cell r="AI192" t="str">
            <v>21.00204039.02.1</v>
          </cell>
        </row>
        <row r="193">
          <cell r="T193">
            <v>1.2038855240474999</v>
          </cell>
          <cell r="AI193" t="str">
            <v>21.00204040.02.1</v>
          </cell>
        </row>
        <row r="194">
          <cell r="T194">
            <v>1.71</v>
          </cell>
          <cell r="AI194"/>
        </row>
        <row r="195">
          <cell r="T195">
            <v>1.512</v>
          </cell>
          <cell r="AI195"/>
        </row>
        <row r="196">
          <cell r="T196">
            <v>1.48176</v>
          </cell>
          <cell r="AI196"/>
        </row>
        <row r="197">
          <cell r="T197"/>
          <cell r="AI197"/>
        </row>
        <row r="198">
          <cell r="T198"/>
          <cell r="AI198"/>
        </row>
        <row r="199">
          <cell r="T199"/>
          <cell r="AI199"/>
        </row>
        <row r="200">
          <cell r="T200"/>
          <cell r="AI200"/>
        </row>
        <row r="201">
          <cell r="T201"/>
          <cell r="AI201"/>
        </row>
        <row r="202">
          <cell r="T202"/>
          <cell r="AI202"/>
        </row>
        <row r="203">
          <cell r="T203"/>
          <cell r="AI203"/>
        </row>
        <row r="204">
          <cell r="T204"/>
          <cell r="AI204"/>
        </row>
        <row r="205">
          <cell r="T205"/>
        </row>
        <row r="206">
          <cell r="T206"/>
        </row>
        <row r="207">
          <cell r="T207"/>
        </row>
        <row r="208">
          <cell r="T208"/>
        </row>
        <row r="209">
          <cell r="T209"/>
          <cell r="AI209"/>
        </row>
        <row r="210">
          <cell r="T210"/>
          <cell r="AI210" t="str">
            <v>cod concatenat 1</v>
          </cell>
        </row>
        <row r="211">
          <cell r="T211">
            <v>2.144625</v>
          </cell>
          <cell r="AI211" t="str">
            <v>21.00205001.05.1</v>
          </cell>
        </row>
        <row r="212">
          <cell r="T212">
            <v>1.973055</v>
          </cell>
          <cell r="AI212" t="str">
            <v>21.00205002.05.1</v>
          </cell>
        </row>
        <row r="213">
          <cell r="T213">
            <v>1.8152106000000001</v>
          </cell>
          <cell r="AI213" t="str">
            <v>21.00205003.04.1</v>
          </cell>
        </row>
        <row r="214">
          <cell r="T214">
            <v>1.6699937520000001</v>
          </cell>
          <cell r="AI214" t="str">
            <v>21.00205004.05.1</v>
          </cell>
        </row>
        <row r="215">
          <cell r="T215">
            <v>2.144625</v>
          </cell>
          <cell r="AI215" t="str">
            <v>21.00205005.05.1</v>
          </cell>
        </row>
        <row r="216">
          <cell r="T216">
            <v>1.973055</v>
          </cell>
          <cell r="AI216" t="str">
            <v>21.00205006.05.1</v>
          </cell>
        </row>
        <row r="217">
          <cell r="T217">
            <v>1.8152106000000001</v>
          </cell>
          <cell r="AI217" t="str">
            <v>21.00205007.05.1</v>
          </cell>
        </row>
        <row r="218">
          <cell r="T218">
            <v>1.71</v>
          </cell>
          <cell r="AI218" t="str">
            <v>21.00205008.04.1</v>
          </cell>
        </row>
        <row r="219">
          <cell r="T219">
            <v>1.5731999999999999</v>
          </cell>
          <cell r="AI219" t="str">
            <v>21.00205009.04.1</v>
          </cell>
        </row>
        <row r="220">
          <cell r="T220">
            <v>1.447344</v>
          </cell>
          <cell r="AI220" t="str">
            <v>21.00205010.04.1</v>
          </cell>
        </row>
        <row r="221">
          <cell r="T221">
            <v>2.144625</v>
          </cell>
          <cell r="AI221" t="str">
            <v>21.00205011.01.1</v>
          </cell>
        </row>
        <row r="222">
          <cell r="T222">
            <v>1.973055</v>
          </cell>
          <cell r="AI222" t="str">
            <v>21.00205012.01.1</v>
          </cell>
        </row>
        <row r="223">
          <cell r="T223">
            <v>1.8152106000000001</v>
          </cell>
          <cell r="AI223" t="str">
            <v>21.00205013.01.1</v>
          </cell>
        </row>
        <row r="224">
          <cell r="T224">
            <v>1.6699937520000001</v>
          </cell>
          <cell r="AI224" t="str">
            <v>21.00205014.01.1</v>
          </cell>
        </row>
        <row r="225">
          <cell r="T225">
            <v>2.6400000000000006</v>
          </cell>
          <cell r="AI225"/>
        </row>
        <row r="226">
          <cell r="T226">
            <v>2.4000000000000004</v>
          </cell>
          <cell r="AI226"/>
        </row>
        <row r="227">
          <cell r="T227">
            <v>2.2399999999999998</v>
          </cell>
          <cell r="AI227"/>
        </row>
        <row r="228">
          <cell r="T228">
            <v>1.92</v>
          </cell>
          <cell r="AI228"/>
        </row>
        <row r="229">
          <cell r="T229"/>
        </row>
        <row r="230">
          <cell r="T230"/>
        </row>
        <row r="231">
          <cell r="T231"/>
          <cell r="AI231"/>
        </row>
        <row r="232">
          <cell r="T232"/>
          <cell r="AI232" t="str">
            <v>cod concatenat 1</v>
          </cell>
        </row>
        <row r="233">
          <cell r="T233">
            <v>2.3590875000000002</v>
          </cell>
          <cell r="AI233" t="str">
            <v>21.00206001.05.1</v>
          </cell>
        </row>
        <row r="234">
          <cell r="T234">
            <v>2.1703605000000001</v>
          </cell>
          <cell r="AI234" t="str">
            <v>21.00206002.05.1</v>
          </cell>
        </row>
        <row r="235">
          <cell r="T235">
            <v>1.9967316600000002</v>
          </cell>
          <cell r="AI235" t="str">
            <v>21.00206003.04.1</v>
          </cell>
        </row>
        <row r="236">
          <cell r="T236">
            <v>1.8369931272000002</v>
          </cell>
          <cell r="AI236" t="str">
            <v>21.00206004.05.1</v>
          </cell>
        </row>
        <row r="237">
          <cell r="T237">
            <v>2.3590875000000002</v>
          </cell>
          <cell r="AI237" t="str">
            <v>21.00206005.01.1</v>
          </cell>
        </row>
        <row r="238">
          <cell r="T238">
            <v>2.1703605000000001</v>
          </cell>
          <cell r="AI238" t="str">
            <v>21.00206006.01.1</v>
          </cell>
        </row>
        <row r="239">
          <cell r="T239">
            <v>1.9967316600000002</v>
          </cell>
          <cell r="AI239" t="str">
            <v>21.00206007.01.1</v>
          </cell>
        </row>
        <row r="240">
          <cell r="T240">
            <v>1.8369931272000002</v>
          </cell>
          <cell r="AI240" t="str">
            <v>21.00206008.01.1</v>
          </cell>
        </row>
        <row r="241">
          <cell r="T241"/>
          <cell r="AI241"/>
        </row>
        <row r="242">
          <cell r="T242"/>
        </row>
        <row r="243">
          <cell r="T243"/>
        </row>
        <row r="244">
          <cell r="T244"/>
          <cell r="AI244"/>
        </row>
        <row r="245">
          <cell r="T245"/>
          <cell r="AI245" t="str">
            <v>cod concatenat 1</v>
          </cell>
        </row>
        <row r="246">
          <cell r="T246">
            <v>2.2518562499999999</v>
          </cell>
          <cell r="AI246" t="str">
            <v>21.00207001.05.1</v>
          </cell>
        </row>
        <row r="247">
          <cell r="T247">
            <v>2.0717077500000003</v>
          </cell>
          <cell r="AI247" t="str">
            <v>21.00207002.05.1</v>
          </cell>
        </row>
        <row r="248">
          <cell r="T248">
            <v>1.9059711300000002</v>
          </cell>
          <cell r="AI248" t="str">
            <v>21.00207003.05.1</v>
          </cell>
        </row>
        <row r="249">
          <cell r="T249">
            <v>1.7955000000000001</v>
          </cell>
          <cell r="AI249" t="str">
            <v>21.00207004.04.1</v>
          </cell>
        </row>
        <row r="250">
          <cell r="T250">
            <v>1.6518600000000001</v>
          </cell>
          <cell r="AI250" t="str">
            <v>21.00207005.04.1</v>
          </cell>
        </row>
        <row r="251">
          <cell r="T251">
            <v>1.5197111999999999</v>
          </cell>
          <cell r="AI251" t="str">
            <v>21.00207006.04.1</v>
          </cell>
        </row>
        <row r="252">
          <cell r="T252">
            <v>2.2518562499999999</v>
          </cell>
          <cell r="AI252" t="str">
            <v>21.00207007.01.1</v>
          </cell>
        </row>
        <row r="253">
          <cell r="T253">
            <v>2.0717077500000003</v>
          </cell>
          <cell r="AI253" t="str">
            <v>21.00207008.01.1</v>
          </cell>
        </row>
        <row r="254">
          <cell r="T254">
            <v>1.9059711300000002</v>
          </cell>
          <cell r="AI254" t="str">
            <v>21.00207009.01.1</v>
          </cell>
        </row>
        <row r="255">
          <cell r="T255">
            <v>1.7534934396000001</v>
          </cell>
          <cell r="AI255" t="str">
            <v>21.00207010.01.1</v>
          </cell>
        </row>
        <row r="256">
          <cell r="T256"/>
        </row>
        <row r="257">
          <cell r="T257"/>
        </row>
        <row r="258">
          <cell r="T258"/>
        </row>
        <row r="259">
          <cell r="T259"/>
          <cell r="AI259"/>
        </row>
        <row r="260">
          <cell r="T260"/>
          <cell r="AI260" t="str">
            <v>cod concatenat 1</v>
          </cell>
        </row>
        <row r="261">
          <cell r="T261">
            <v>1.9301625</v>
          </cell>
          <cell r="AI261" t="str">
            <v>21.00208001.05.1</v>
          </cell>
        </row>
        <row r="262">
          <cell r="T262">
            <v>1.7757495000000001</v>
          </cell>
          <cell r="AI262" t="str">
            <v>21.00208002.05.1</v>
          </cell>
        </row>
        <row r="263">
          <cell r="T263">
            <v>1.6336895400000002</v>
          </cell>
          <cell r="AI263" t="str">
            <v>21.00208003.04.1</v>
          </cell>
        </row>
        <row r="264">
          <cell r="T264">
            <v>1.5029943768</v>
          </cell>
          <cell r="AI264" t="str">
            <v>21.00208004.05.1</v>
          </cell>
        </row>
        <row r="265">
          <cell r="T265">
            <v>1.9301625</v>
          </cell>
          <cell r="AI265" t="str">
            <v>21.00208005.05.1</v>
          </cell>
        </row>
        <row r="266">
          <cell r="T266">
            <v>1.7757495000000001</v>
          </cell>
          <cell r="AI266" t="str">
            <v>21.00208006.05.1</v>
          </cell>
        </row>
        <row r="267">
          <cell r="T267">
            <v>1.6336895400000002</v>
          </cell>
          <cell r="AI267" t="str">
            <v>21.00208007.05.1</v>
          </cell>
        </row>
        <row r="268">
          <cell r="T268">
            <v>1.5389999999999999</v>
          </cell>
          <cell r="AI268" t="str">
            <v>21.00208008.04.1</v>
          </cell>
        </row>
        <row r="269">
          <cell r="T269">
            <v>1.41588</v>
          </cell>
          <cell r="AI269" t="str">
            <v>21.00208009.04.1</v>
          </cell>
        </row>
        <row r="270">
          <cell r="T270">
            <v>1.3026096</v>
          </cell>
          <cell r="AI270" t="str">
            <v>21.00208010.04.1</v>
          </cell>
        </row>
        <row r="271">
          <cell r="T271">
            <v>1.9301625</v>
          </cell>
          <cell r="AI271" t="str">
            <v>21.00208011.01.1</v>
          </cell>
        </row>
        <row r="272">
          <cell r="T272">
            <v>1.7757495000000001</v>
          </cell>
          <cell r="AI272" t="str">
            <v>21.00208012.01.1</v>
          </cell>
        </row>
        <row r="273">
          <cell r="T273">
            <v>1.6336895400000002</v>
          </cell>
          <cell r="AI273" t="str">
            <v>21.00208013.01.1</v>
          </cell>
        </row>
        <row r="274">
          <cell r="T274">
            <v>1.5029943768</v>
          </cell>
          <cell r="AI274" t="str">
            <v>21.00208014.01.1</v>
          </cell>
        </row>
        <row r="275">
          <cell r="T275"/>
        </row>
        <row r="276">
          <cell r="T276"/>
        </row>
        <row r="277">
          <cell r="T277"/>
        </row>
        <row r="278">
          <cell r="T278"/>
        </row>
        <row r="279">
          <cell r="T279"/>
        </row>
        <row r="280">
          <cell r="T280"/>
          <cell r="AI280"/>
        </row>
        <row r="281">
          <cell r="T281"/>
          <cell r="AI281" t="str">
            <v>cod concatenat 1</v>
          </cell>
        </row>
        <row r="282">
          <cell r="T282">
            <v>1.3717999999999999</v>
          </cell>
          <cell r="AI282" t="str">
            <v>21.00209001.02.1</v>
          </cell>
        </row>
        <row r="283">
          <cell r="T283">
            <v>1.3306459999999998</v>
          </cell>
          <cell r="AI283" t="str">
            <v>21.00209002.02.1</v>
          </cell>
        </row>
        <row r="284">
          <cell r="T284">
            <v>1.2907266199999998</v>
          </cell>
          <cell r="AI284" t="str">
            <v>21.00209003.05.1</v>
          </cell>
        </row>
        <row r="285">
          <cell r="T285">
            <v>1.48216131</v>
          </cell>
          <cell r="AI285" t="str">
            <v>21.00209004.01.1</v>
          </cell>
        </row>
        <row r="286">
          <cell r="T286">
            <v>1.4080532444999998</v>
          </cell>
          <cell r="AI286" t="str">
            <v>21.00209005.01.1</v>
          </cell>
        </row>
        <row r="287">
          <cell r="T287"/>
          <cell r="AI287"/>
        </row>
        <row r="288">
          <cell r="T288"/>
          <cell r="AI288"/>
        </row>
        <row r="289">
          <cell r="T289"/>
        </row>
        <row r="290">
          <cell r="T290"/>
        </row>
        <row r="291">
          <cell r="T291"/>
          <cell r="AI291" t="str">
            <v>cod concatenat 1</v>
          </cell>
        </row>
        <row r="292">
          <cell r="T292">
            <v>1.50898</v>
          </cell>
          <cell r="AI292" t="str">
            <v>21.00210001.05.1</v>
          </cell>
        </row>
        <row r="293">
          <cell r="T293"/>
        </row>
        <row r="294">
          <cell r="T294"/>
        </row>
        <row r="295">
          <cell r="T295"/>
        </row>
        <row r="296">
          <cell r="T296"/>
          <cell r="AI296"/>
        </row>
        <row r="297">
          <cell r="T297"/>
          <cell r="AI297" t="str">
            <v>cod concatenat 1</v>
          </cell>
        </row>
        <row r="298">
          <cell r="T298">
            <v>1.4592000000000001</v>
          </cell>
          <cell r="AI298" t="str">
            <v>21.00211001.02.1</v>
          </cell>
        </row>
        <row r="299">
          <cell r="T299">
            <v>1.4008320000000001</v>
          </cell>
          <cell r="AI299" t="str">
            <v>21.00211002.02.1</v>
          </cell>
        </row>
        <row r="300">
          <cell r="T300">
            <v>1.34479872</v>
          </cell>
          <cell r="AI300" t="str">
            <v>21.00211003.05.1</v>
          </cell>
        </row>
        <row r="301">
          <cell r="T301">
            <v>1.6381782899999999</v>
          </cell>
          <cell r="AI301" t="str">
            <v>21.00211004.01.1</v>
          </cell>
        </row>
        <row r="302">
          <cell r="T302">
            <v>1.5562693754999999</v>
          </cell>
          <cell r="AI302" t="str">
            <v>21.00211005.01.1</v>
          </cell>
        </row>
        <row r="303">
          <cell r="T303">
            <v>1.4784559067249998</v>
          </cell>
          <cell r="AI303" t="str">
            <v>21.00211006.01.1</v>
          </cell>
        </row>
        <row r="304">
          <cell r="T304"/>
        </row>
        <row r="305">
          <cell r="T305"/>
        </row>
        <row r="306">
          <cell r="T306"/>
        </row>
        <row r="307">
          <cell r="T307"/>
          <cell r="AI307"/>
        </row>
        <row r="308">
          <cell r="T308"/>
          <cell r="AI308" t="str">
            <v>cod concatenat 1</v>
          </cell>
        </row>
        <row r="309">
          <cell r="T309">
            <v>1.2996000000000001</v>
          </cell>
          <cell r="AI309" t="str">
            <v>21.00212001.02.1</v>
          </cell>
        </row>
        <row r="310">
          <cell r="T310">
            <v>1.2346200000000001</v>
          </cell>
          <cell r="AI310" t="str">
            <v>21.00212002.02.1</v>
          </cell>
        </row>
        <row r="311">
          <cell r="T311">
            <v>1.1728890000000001</v>
          </cell>
          <cell r="AI311" t="str">
            <v>21.00212003.05.1</v>
          </cell>
        </row>
        <row r="312">
          <cell r="T312">
            <v>1.4080532444999998</v>
          </cell>
          <cell r="AI312" t="str">
            <v>21.00212004.01.1</v>
          </cell>
        </row>
        <row r="313">
          <cell r="T313">
            <v>1.3376505822749998</v>
          </cell>
          <cell r="AI313" t="str">
            <v>21.00212005.01.1</v>
          </cell>
        </row>
        <row r="332">
          <cell r="T332"/>
        </row>
      </sheetData>
      <sheetData sheetId="14">
        <row r="5">
          <cell r="T5" t="str">
            <v>scenariul 2</v>
          </cell>
        </row>
        <row r="6">
          <cell r="S6" t="str">
            <v>Coeficient 2027</v>
          </cell>
          <cell r="T6" t="str">
            <v>Coeficient 2027</v>
          </cell>
        </row>
        <row r="7">
          <cell r="S7"/>
          <cell r="T7"/>
        </row>
        <row r="8">
          <cell r="S8" t="str">
            <v>Grad I</v>
          </cell>
          <cell r="T8" t="str">
            <v>Grad II</v>
          </cell>
          <cell r="AI8">
            <v>1</v>
          </cell>
        </row>
        <row r="9">
          <cell r="AI9" t="str">
            <v>cod concatenat 1</v>
          </cell>
        </row>
        <row r="10">
          <cell r="S10">
            <v>2.9285608036436712</v>
          </cell>
          <cell r="T10">
            <v>3.082695582782812</v>
          </cell>
          <cell r="AI10" t="str">
            <v>21.00301001.01.2</v>
          </cell>
        </row>
        <row r="11">
          <cell r="S11">
            <v>2.5465746118640622</v>
          </cell>
          <cell r="T11">
            <v>2.6806048545937498</v>
          </cell>
          <cell r="AI11" t="str">
            <v>21.00301002.01.2</v>
          </cell>
        </row>
        <row r="12">
          <cell r="S12"/>
        </row>
        <row r="13">
          <cell r="S13"/>
          <cell r="T13">
            <v>1.1499999999999999</v>
          </cell>
        </row>
        <row r="14">
          <cell r="S14"/>
          <cell r="AI14">
            <v>1</v>
          </cell>
        </row>
        <row r="15">
          <cell r="S15"/>
          <cell r="T15"/>
          <cell r="AI15" t="str">
            <v>cod concatenat 1</v>
          </cell>
        </row>
        <row r="16">
          <cell r="S16">
            <v>2.6794393742221883</v>
          </cell>
          <cell r="T16">
            <v>2.820462499181251</v>
          </cell>
          <cell r="AI16" t="str">
            <v>21.00302001.01.2</v>
          </cell>
        </row>
        <row r="17">
          <cell r="S17">
            <v>2.4358539765656255</v>
          </cell>
          <cell r="T17">
            <v>2.5640568174375007</v>
          </cell>
          <cell r="AI17" t="str">
            <v>21.00302002.01.2</v>
          </cell>
        </row>
        <row r="18">
          <cell r="S18"/>
          <cell r="T18"/>
        </row>
        <row r="19">
          <cell r="T19">
            <v>1.1000000000000001</v>
          </cell>
        </row>
        <row r="23">
          <cell r="S23" t="str">
            <v>% crestere salariul brut vs.curent</v>
          </cell>
          <cell r="T23" t="str">
            <v>Coeficient 2027</v>
          </cell>
          <cell r="AI23"/>
        </row>
        <row r="24">
          <cell r="AI24" t="str">
            <v>cod concatenat 1</v>
          </cell>
        </row>
        <row r="25">
          <cell r="S25">
            <v>0.12205463365613012</v>
          </cell>
          <cell r="T25">
            <v>1.872257625</v>
          </cell>
          <cell r="AI25" t="str">
            <v>21.00303001.01.1</v>
          </cell>
        </row>
        <row r="26">
          <cell r="S26">
            <v>0.2856876010643159</v>
          </cell>
          <cell r="T26">
            <v>1.7484211075050247</v>
          </cell>
          <cell r="AI26" t="str">
            <v>21.00303002.01.1</v>
          </cell>
        </row>
        <row r="27">
          <cell r="S27">
            <v>0.2856876010643159</v>
          </cell>
          <cell r="T27">
            <v>1.7131858552896035</v>
          </cell>
          <cell r="AI27" t="str">
            <v>21.00303003.01.1</v>
          </cell>
        </row>
        <row r="28">
          <cell r="S28">
            <v>0.2856876010643159</v>
          </cell>
          <cell r="T28">
            <v>1.6215057815640417</v>
          </cell>
          <cell r="AI28" t="str">
            <v>21.00303004.01.1</v>
          </cell>
        </row>
        <row r="29">
          <cell r="S29">
            <v>0.2591785783619589</v>
          </cell>
          <cell r="T29">
            <v>1.8336543749999998</v>
          </cell>
          <cell r="AI29" t="str">
            <v>21.00303005.01.1</v>
          </cell>
        </row>
        <row r="30">
          <cell r="S30">
            <v>0.25917857836195868</v>
          </cell>
          <cell r="T30">
            <v>1.7123711877626531</v>
          </cell>
          <cell r="AI30" t="str">
            <v>21.00303006.01.1</v>
          </cell>
        </row>
        <row r="31">
          <cell r="S31">
            <v>0.2591785783619589</v>
          </cell>
          <cell r="T31">
            <v>1.6778624355929108</v>
          </cell>
          <cell r="AI31" t="str">
            <v>21.00303007.01.1</v>
          </cell>
        </row>
        <row r="32">
          <cell r="S32">
            <v>0.2591785783619589</v>
          </cell>
          <cell r="T32">
            <v>1.5880726726658143</v>
          </cell>
          <cell r="AI32" t="str">
            <v>21.00303008.01.1</v>
          </cell>
        </row>
        <row r="33">
          <cell r="S33">
            <v>0.27384184091959329</v>
          </cell>
          <cell r="T33">
            <v>1.8336543749999998</v>
          </cell>
          <cell r="AI33" t="str">
            <v>21.00303009.06.1</v>
          </cell>
        </row>
        <row r="34">
          <cell r="S34">
            <v>0.27384184091959329</v>
          </cell>
          <cell r="T34">
            <v>1.6621517661737522</v>
          </cell>
          <cell r="AI34" t="str">
            <v>21.00303010.06.1</v>
          </cell>
        </row>
        <row r="35">
          <cell r="S35">
            <v>0.27384184091959329</v>
          </cell>
          <cell r="T35">
            <v>1.6065659403881698</v>
          </cell>
          <cell r="AI35" t="str">
            <v>21.00303011.06.1</v>
          </cell>
        </row>
        <row r="36">
          <cell r="S36">
            <v>0.25436555503731362</v>
          </cell>
          <cell r="T36">
            <v>1.8336543749999998</v>
          </cell>
          <cell r="AI36" t="str">
            <v>21.00303012.01.1</v>
          </cell>
        </row>
        <row r="37">
          <cell r="S37">
            <v>0.2543655550373134</v>
          </cell>
          <cell r="T37">
            <v>1.6821292409901709</v>
          </cell>
          <cell r="AI37" t="str">
            <v>21.00303013.01.1</v>
          </cell>
        </row>
        <row r="38">
          <cell r="S38">
            <v>0.2543655550373134</v>
          </cell>
          <cell r="T38">
            <v>1.6367384519475789</v>
          </cell>
          <cell r="AI38" t="str">
            <v>21.00303014.01.1</v>
          </cell>
        </row>
        <row r="39">
          <cell r="S39">
            <v>0.2543655550373134</v>
          </cell>
          <cell r="T39">
            <v>1.5820025004550418</v>
          </cell>
          <cell r="AI39" t="str">
            <v>21.00303015.01.1</v>
          </cell>
        </row>
        <row r="40">
          <cell r="S40">
            <v>0.27384184091959352</v>
          </cell>
          <cell r="T40">
            <v>1.6790986642791126</v>
          </cell>
          <cell r="AI40" t="str">
            <v>21.00303016.01.1</v>
          </cell>
        </row>
        <row r="41">
          <cell r="S41">
            <v>0.27384184091959352</v>
          </cell>
          <cell r="T41">
            <v>1.6350367292051755</v>
          </cell>
          <cell r="AI41" t="str">
            <v>21.00303017.01.1</v>
          </cell>
        </row>
        <row r="42">
          <cell r="S42">
            <v>0.27384184091959352</v>
          </cell>
          <cell r="T42">
            <v>1.60656594038817</v>
          </cell>
          <cell r="AI42" t="str">
            <v>21.00303018.01.1</v>
          </cell>
        </row>
        <row r="43">
          <cell r="S43">
            <v>0.23242077109406534</v>
          </cell>
          <cell r="T43">
            <v>1.6244999999999998</v>
          </cell>
          <cell r="AI43" t="str">
            <v>21.00303019.02.1</v>
          </cell>
        </row>
        <row r="44">
          <cell r="S44">
            <v>0.20235113495024892</v>
          </cell>
          <cell r="T44">
            <v>1.543275</v>
          </cell>
          <cell r="AI44" t="str">
            <v>21.00303020.02.1</v>
          </cell>
        </row>
        <row r="45">
          <cell r="S45">
            <v>0.16247569224683533</v>
          </cell>
          <cell r="T45">
            <v>1.4661112499999998</v>
          </cell>
          <cell r="AI45" t="str">
            <v>21.00303021.02.1</v>
          </cell>
        </row>
        <row r="46">
          <cell r="S46">
            <v>0.15925553797468361</v>
          </cell>
          <cell r="T46">
            <v>1.4620499999999998</v>
          </cell>
          <cell r="AI46" t="str">
            <v>21.00303022.04.1</v>
          </cell>
        </row>
        <row r="47">
          <cell r="S47">
            <v>0.11541189903846183</v>
          </cell>
          <cell r="T47">
            <v>1.3889475</v>
          </cell>
          <cell r="AI47" t="str">
            <v>21.00303023.04.1</v>
          </cell>
        </row>
        <row r="48">
          <cell r="S48">
            <v>9.7256276785714357E-2</v>
          </cell>
          <cell r="T48">
            <v>1.3488223499999998</v>
          </cell>
          <cell r="AI48" t="str">
            <v>21.00303024.04.1</v>
          </cell>
        </row>
        <row r="49">
          <cell r="S49">
            <v>-7.7184615384615407E-2</v>
          </cell>
          <cell r="T49">
            <v>1.4363999999999999</v>
          </cell>
          <cell r="AI49" t="str">
            <v>21.00303025.03.1</v>
          </cell>
        </row>
        <row r="50">
          <cell r="S50">
            <v>0.10729981249999998</v>
          </cell>
          <cell r="T50">
            <v>1.3611685499999999</v>
          </cell>
          <cell r="AI50" t="str">
            <v>21.00303026.03.1</v>
          </cell>
        </row>
        <row r="51">
          <cell r="S51">
            <v>0.10398611528333324</v>
          </cell>
          <cell r="T51">
            <v>1.3218459029999998</v>
          </cell>
          <cell r="AI51" t="str">
            <v>21.00303027.03.1</v>
          </cell>
        </row>
        <row r="52">
          <cell r="S52">
            <v>0.14512999999999998</v>
          </cell>
          <cell r="T52">
            <v>1.4076719999999998</v>
          </cell>
          <cell r="AI52" t="str">
            <v>21.00303028.06.1</v>
          </cell>
        </row>
        <row r="53">
          <cell r="S53">
            <v>0.11409125135000009</v>
          </cell>
          <cell r="T53">
            <v>1.3339451789999999</v>
          </cell>
          <cell r="AI53" t="str">
            <v>21.00303029.06.1</v>
          </cell>
        </row>
        <row r="54">
          <cell r="S54">
            <v>0.12750000000000017</v>
          </cell>
          <cell r="T54">
            <v>1.2996000000000001</v>
          </cell>
          <cell r="AI54" t="str">
            <v>21.00303030.06.1</v>
          </cell>
        </row>
        <row r="55">
          <cell r="S55">
            <v>0.12750000000000039</v>
          </cell>
          <cell r="T55">
            <v>1.2996000000000001</v>
          </cell>
          <cell r="AI55" t="str">
            <v>21.00303031.02.1</v>
          </cell>
        </row>
        <row r="56">
          <cell r="S56">
            <v>0.14512999999999998</v>
          </cell>
          <cell r="T56">
            <v>1.4076719999999998</v>
          </cell>
          <cell r="AI56" t="str">
            <v>21.00303032.02.1</v>
          </cell>
        </row>
        <row r="57">
          <cell r="S57">
            <v>0.11409125135000009</v>
          </cell>
          <cell r="T57">
            <v>1.3339451789999999</v>
          </cell>
          <cell r="AI57" t="str">
            <v>21.00303033.02.1</v>
          </cell>
        </row>
        <row r="58">
          <cell r="S58">
            <v>0.12750000000000017</v>
          </cell>
          <cell r="T58">
            <v>1.2996000000000001</v>
          </cell>
          <cell r="AI58" t="str">
            <v>21.00303034.02.1</v>
          </cell>
        </row>
        <row r="59">
          <cell r="S59">
            <v>0.15351923076923102</v>
          </cell>
          <cell r="T59">
            <v>1.4363999999999999</v>
          </cell>
          <cell r="AI59" t="str">
            <v>21.00303035.04.1</v>
          </cell>
        </row>
        <row r="60">
          <cell r="S60">
            <v>0.10729981249999998</v>
          </cell>
          <cell r="T60">
            <v>1.3611685499999999</v>
          </cell>
          <cell r="AI60" t="str">
            <v>21.00303036.04.1</v>
          </cell>
        </row>
        <row r="61">
          <cell r="S61">
            <v>0.10398611528333324</v>
          </cell>
          <cell r="T61">
            <v>1.3218459029999998</v>
          </cell>
          <cell r="AI61" t="str">
            <v>21.00303037.04.1</v>
          </cell>
        </row>
        <row r="62">
          <cell r="S62">
            <v>0.14512999999999998</v>
          </cell>
          <cell r="T62">
            <v>1.4076719999999998</v>
          </cell>
          <cell r="AI62" t="str">
            <v>21.00303038.04.1</v>
          </cell>
        </row>
        <row r="63">
          <cell r="S63">
            <v>0.11409125135000009</v>
          </cell>
          <cell r="T63">
            <v>1.3339451789999999</v>
          </cell>
          <cell r="AI63" t="str">
            <v>21.00303039.04.1</v>
          </cell>
        </row>
        <row r="64">
          <cell r="S64">
            <v>0.12750000000000017</v>
          </cell>
          <cell r="T64">
            <v>1.2996000000000001</v>
          </cell>
          <cell r="AI64" t="str">
            <v>21.00303040.04.1</v>
          </cell>
        </row>
        <row r="65">
          <cell r="S65">
            <v>0.11409125134999987</v>
          </cell>
          <cell r="T65">
            <v>1.3339451789999999</v>
          </cell>
          <cell r="AI65" t="str">
            <v>21.00303041.02.1</v>
          </cell>
        </row>
        <row r="66">
          <cell r="S66">
            <v>0.1000743243243245</v>
          </cell>
          <cell r="T66">
            <v>1.2996000000000001</v>
          </cell>
          <cell r="AI66" t="str">
            <v>21.00303042.02.1</v>
          </cell>
        </row>
        <row r="67">
          <cell r="S67">
            <v>7.1125000000000327E-2</v>
          </cell>
          <cell r="T67">
            <v>1.2346200000000001</v>
          </cell>
          <cell r="AI67" t="str">
            <v>21.00303043.02.1</v>
          </cell>
        </row>
        <row r="68">
          <cell r="S68">
            <v>8.5406666666667075E-2</v>
          </cell>
          <cell r="T68">
            <v>1.2996000000000001</v>
          </cell>
          <cell r="AI68" t="str">
            <v>21.00303044.01.1</v>
          </cell>
        </row>
        <row r="69">
          <cell r="S69">
            <v>2.2266666666666657E-2</v>
          </cell>
          <cell r="T69">
            <v>1.02</v>
          </cell>
          <cell r="AI69" t="str">
            <v>21.00303045.04.1</v>
          </cell>
        </row>
        <row r="70">
          <cell r="S70">
            <v>0.14512999999999998</v>
          </cell>
          <cell r="T70">
            <v>1.4076719999999998</v>
          </cell>
          <cell r="AI70" t="str">
            <v>21.00303046.02.1</v>
          </cell>
        </row>
        <row r="71">
          <cell r="S71">
            <v>0.11409125135000009</v>
          </cell>
          <cell r="T71">
            <v>1.3339451789999999</v>
          </cell>
          <cell r="AI71" t="str">
            <v>21.00303047.01.1</v>
          </cell>
        </row>
        <row r="72">
          <cell r="S72" t="e">
            <v>#DIV/0!</v>
          </cell>
          <cell r="T72">
            <v>1.4301111825000001</v>
          </cell>
          <cell r="AI72"/>
        </row>
        <row r="73">
          <cell r="T73"/>
          <cell r="AI73"/>
        </row>
        <row r="74">
          <cell r="T74"/>
          <cell r="AI74"/>
        </row>
        <row r="75">
          <cell r="T75"/>
          <cell r="AI75"/>
        </row>
        <row r="76">
          <cell r="T76"/>
          <cell r="AI76"/>
        </row>
        <row r="77">
          <cell r="S77">
            <v>8.9228521126760496E-2</v>
          </cell>
          <cell r="T77">
            <v>1.2346200000000001</v>
          </cell>
          <cell r="AI77" t="str">
            <v>21.00304001.01.1</v>
          </cell>
        </row>
        <row r="78">
          <cell r="S78">
            <v>6.4760344202898557E-2</v>
          </cell>
          <cell r="T78">
            <v>1.1728890000000001</v>
          </cell>
          <cell r="AI78" t="str">
            <v>21.00304002.01.1</v>
          </cell>
        </row>
        <row r="79">
          <cell r="S79">
            <v>0.17956168973761111</v>
          </cell>
          <cell r="T79">
            <v>1.1728166176408499</v>
          </cell>
          <cell r="AI79" t="str">
            <v>21.00304003.01.1</v>
          </cell>
        </row>
        <row r="80">
          <cell r="S80">
            <v>0.11638380281690153</v>
          </cell>
          <cell r="T80">
            <v>1.1114999999999999</v>
          </cell>
          <cell r="AI80" t="str">
            <v>21.00304004.01.1</v>
          </cell>
        </row>
        <row r="81">
          <cell r="S81">
            <v>0.16509622843705696</v>
          </cell>
          <cell r="T81">
            <v>1.1584338739974003</v>
          </cell>
          <cell r="AI81" t="str">
            <v>21.00304005.02.1</v>
          </cell>
        </row>
        <row r="82">
          <cell r="S82">
            <v>0.16509622843705696</v>
          </cell>
          <cell r="T82">
            <v>1.2227450610375001</v>
          </cell>
          <cell r="AI82" t="str">
            <v>21.00304006.01.1</v>
          </cell>
        </row>
        <row r="84">
          <cell r="S84"/>
          <cell r="T84"/>
        </row>
      </sheetData>
      <sheetData sheetId="15">
        <row r="1">
          <cell r="T1"/>
        </row>
        <row r="4">
          <cell r="T4"/>
        </row>
        <row r="8">
          <cell r="S8" t="str">
            <v>scenariul 2</v>
          </cell>
          <cell r="T8"/>
        </row>
        <row r="9">
          <cell r="S9" t="str">
            <v>Coeficient</v>
          </cell>
          <cell r="T9"/>
        </row>
        <row r="10">
          <cell r="S10"/>
          <cell r="T10"/>
          <cell r="AI10">
            <v>1</v>
          </cell>
        </row>
        <row r="11">
          <cell r="S11" t="str">
            <v>Grad I</v>
          </cell>
          <cell r="T11" t="str">
            <v>Grad II</v>
          </cell>
          <cell r="AI11" t="str">
            <v>cod concatenat 1</v>
          </cell>
        </row>
        <row r="12">
          <cell r="S12">
            <v>3.5974124999999995</v>
          </cell>
          <cell r="T12">
            <v>4.2322499999999996</v>
          </cell>
          <cell r="AI12" t="str">
            <v>31.00101001.01.2</v>
          </cell>
        </row>
        <row r="13">
          <cell r="S13">
            <v>3.3461100000000004</v>
          </cell>
          <cell r="T13">
            <v>3.9366000000000008</v>
          </cell>
          <cell r="AI13" t="str">
            <v>31.00101002.01.2</v>
          </cell>
        </row>
        <row r="14">
          <cell r="S14">
            <v>3.3461100000000004</v>
          </cell>
          <cell r="T14">
            <v>3.9366000000000008</v>
          </cell>
          <cell r="AI14" t="str">
            <v>31.00101003.01.2</v>
          </cell>
        </row>
        <row r="15">
          <cell r="S15">
            <v>2.907</v>
          </cell>
          <cell r="T15">
            <v>3.42</v>
          </cell>
          <cell r="AI15" t="str">
            <v>31.00101004.03.2</v>
          </cell>
        </row>
        <row r="16">
          <cell r="S16">
            <v>2.6892809999999998</v>
          </cell>
          <cell r="T16">
            <v>3.1638600000000001</v>
          </cell>
          <cell r="AI16" t="str">
            <v>31.00101005.01.2</v>
          </cell>
        </row>
        <row r="17">
          <cell r="S17">
            <v>2.6892809999999998</v>
          </cell>
          <cell r="T17">
            <v>3.1638600000000001</v>
          </cell>
          <cell r="AI17" t="str">
            <v>31.00101006.01.2</v>
          </cell>
        </row>
        <row r="18">
          <cell r="S18">
            <v>2.3712521830985915</v>
          </cell>
          <cell r="T18">
            <v>2.7897084507042256</v>
          </cell>
          <cell r="AI18" t="str">
            <v>31.00101007.04.2</v>
          </cell>
        </row>
        <row r="19">
          <cell r="S19">
            <v>1.7965886747608804</v>
          </cell>
          <cell r="T19">
            <v>2.1136337350128005</v>
          </cell>
          <cell r="AI19" t="str">
            <v>31.00101008.01.2</v>
          </cell>
        </row>
        <row r="20">
          <cell r="S20">
            <v>1.4971572289674004</v>
          </cell>
          <cell r="T20">
            <v>1.7613614458440006</v>
          </cell>
          <cell r="AI20" t="str">
            <v>31.00101009.01.2</v>
          </cell>
        </row>
        <row r="21">
          <cell r="S21"/>
          <cell r="T21"/>
        </row>
        <row r="22">
          <cell r="S22" t="str">
            <v>!!!</v>
          </cell>
          <cell r="T22">
            <v>3.0036287234042556</v>
          </cell>
        </row>
        <row r="23">
          <cell r="S23"/>
          <cell r="T23"/>
        </row>
        <row r="24">
          <cell r="S24" t="str">
            <v>scenariul 2</v>
          </cell>
          <cell r="T24"/>
        </row>
        <row r="25">
          <cell r="S25" t="str">
            <v>Coeficient</v>
          </cell>
          <cell r="T25"/>
        </row>
        <row r="26">
          <cell r="S26"/>
          <cell r="T26"/>
          <cell r="AI26"/>
        </row>
        <row r="27">
          <cell r="S27"/>
          <cell r="T27"/>
          <cell r="AI27" t="str">
            <v>cod concatenat 1</v>
          </cell>
        </row>
        <row r="28">
          <cell r="S28"/>
          <cell r="T28">
            <v>2.9</v>
          </cell>
          <cell r="AI28" t="str">
            <v>31.00201001.08.1</v>
          </cell>
        </row>
        <row r="29">
          <cell r="S29"/>
          <cell r="T29">
            <v>2.4649999999999999</v>
          </cell>
          <cell r="AI29" t="str">
            <v>31.00201001.08.2</v>
          </cell>
        </row>
        <row r="30">
          <cell r="S30"/>
          <cell r="T30">
            <v>2.0952499999999996</v>
          </cell>
          <cell r="AI30" t="str">
            <v>31.00201001.08.3</v>
          </cell>
        </row>
        <row r="31">
          <cell r="S31"/>
          <cell r="T31">
            <v>1.7809624999999996</v>
          </cell>
          <cell r="AI31" t="str">
            <v>31.00201001.08.4</v>
          </cell>
        </row>
        <row r="32">
          <cell r="S32"/>
          <cell r="T32">
            <v>2.4649999999999999</v>
          </cell>
          <cell r="AI32" t="str">
            <v>31.00201002.03.1</v>
          </cell>
        </row>
        <row r="33">
          <cell r="S33"/>
          <cell r="T33">
            <v>2.2185000000000001</v>
          </cell>
          <cell r="AI33" t="str">
            <v>31.00201002.03.2</v>
          </cell>
        </row>
        <row r="34">
          <cell r="S34"/>
          <cell r="T34">
            <v>1.8857250000000001</v>
          </cell>
          <cell r="AI34" t="str">
            <v>31.00201002.03.3</v>
          </cell>
        </row>
        <row r="35">
          <cell r="S35"/>
          <cell r="T35">
            <v>1.6971525000000001</v>
          </cell>
          <cell r="AI35" t="str">
            <v>31.00201002.03.4</v>
          </cell>
        </row>
        <row r="36">
          <cell r="S36"/>
          <cell r="T36">
            <v>2.4125531914893616</v>
          </cell>
          <cell r="AI36" t="str">
            <v>31.00201003.10.1</v>
          </cell>
        </row>
        <row r="37">
          <cell r="S37"/>
          <cell r="T37">
            <v>2.1712978723404257</v>
          </cell>
          <cell r="AI37" t="str">
            <v>31.00201003.10.2</v>
          </cell>
        </row>
        <row r="38">
          <cell r="S38"/>
          <cell r="T38">
            <v>1.8456031914893618</v>
          </cell>
          <cell r="AI38" t="str">
            <v>31.00201003.10.3</v>
          </cell>
        </row>
        <row r="39">
          <cell r="S39"/>
          <cell r="T39">
            <v>1.6610428723404256</v>
          </cell>
          <cell r="AI39" t="str">
            <v>31.00201003.10.4</v>
          </cell>
        </row>
        <row r="40">
          <cell r="S40"/>
          <cell r="T40">
            <v>2.1712978723404257</v>
          </cell>
          <cell r="AI40" t="str">
            <v>31.00201004.05.1</v>
          </cell>
        </row>
        <row r="41">
          <cell r="S41"/>
          <cell r="T41">
            <v>1.9541680851063832</v>
          </cell>
          <cell r="AI41" t="str">
            <v>31.00201004.05.2</v>
          </cell>
        </row>
        <row r="42">
          <cell r="S42"/>
          <cell r="T42">
            <v>1.7587512765957449</v>
          </cell>
          <cell r="AI42" t="str">
            <v>31.00201004.05.3</v>
          </cell>
        </row>
        <row r="43">
          <cell r="S43"/>
          <cell r="T43">
            <v>1.5828761489361705</v>
          </cell>
          <cell r="AI43" t="str">
            <v>31.00201004.05.4</v>
          </cell>
        </row>
        <row r="44">
          <cell r="S44"/>
          <cell r="T44">
            <v>2.1712978723404257</v>
          </cell>
          <cell r="AI44" t="str">
            <v>31.00201005.05.1</v>
          </cell>
        </row>
        <row r="45">
          <cell r="S45"/>
          <cell r="T45">
            <v>1.9541680851063832</v>
          </cell>
          <cell r="AI45" t="str">
            <v>31.00201005.05.2</v>
          </cell>
        </row>
        <row r="46">
          <cell r="S46"/>
          <cell r="T46">
            <v>1.7587512765957449</v>
          </cell>
          <cell r="AI46" t="str">
            <v>31.00201005.05.3</v>
          </cell>
        </row>
        <row r="47">
          <cell r="S47"/>
          <cell r="T47">
            <v>1.5828761489361705</v>
          </cell>
          <cell r="AI47" t="str">
            <v>31.00201005.05.4</v>
          </cell>
        </row>
        <row r="48">
          <cell r="S48"/>
          <cell r="T48">
            <v>1.817725</v>
          </cell>
          <cell r="AI48" t="str">
            <v>31.00201006.05.1</v>
          </cell>
        </row>
        <row r="49">
          <cell r="S49"/>
          <cell r="T49">
            <v>1.72683875</v>
          </cell>
          <cell r="AI49" t="str">
            <v>31.00201006.05.2</v>
          </cell>
        </row>
        <row r="50">
          <cell r="S50"/>
          <cell r="T50">
            <v>1.6404968124999999</v>
          </cell>
          <cell r="AI50" t="str">
            <v>31.00201006.05.3</v>
          </cell>
        </row>
        <row r="51">
          <cell r="S51"/>
          <cell r="T51">
            <v>1.5584719718749998</v>
          </cell>
          <cell r="AI51" t="str">
            <v>31.00201006.05.4</v>
          </cell>
        </row>
        <row r="52">
          <cell r="S52"/>
          <cell r="T52">
            <v>1.74</v>
          </cell>
          <cell r="AI52" t="str">
            <v>31.00201007.21.1</v>
          </cell>
        </row>
        <row r="53">
          <cell r="S53"/>
          <cell r="T53">
            <v>1.5660000000000001</v>
          </cell>
          <cell r="AI53" t="str">
            <v>31.00201007.21.2</v>
          </cell>
        </row>
        <row r="54">
          <cell r="S54"/>
          <cell r="T54">
            <v>1.4094</v>
          </cell>
          <cell r="AI54" t="str">
            <v>31.00201007.21.3</v>
          </cell>
        </row>
        <row r="55">
          <cell r="S55"/>
          <cell r="T55">
            <v>1.2684599999999999</v>
          </cell>
          <cell r="AI55" t="str">
            <v>31.00201007.21.4</v>
          </cell>
        </row>
        <row r="56">
          <cell r="S56"/>
          <cell r="T56">
            <v>1.6359525000000001</v>
          </cell>
          <cell r="AI56" t="str">
            <v>31.00201008.04.1</v>
          </cell>
        </row>
        <row r="57">
          <cell r="S57"/>
          <cell r="T57">
            <v>1.4723572500000002</v>
          </cell>
          <cell r="AI57" t="str">
            <v>31.00201008.04.2</v>
          </cell>
        </row>
        <row r="58">
          <cell r="S58"/>
          <cell r="T58">
            <v>1.3251215250000001</v>
          </cell>
          <cell r="AI58" t="str">
            <v>31.00201008.04.3</v>
          </cell>
        </row>
        <row r="59">
          <cell r="S59"/>
          <cell r="T59">
            <v>1.1926093725000002</v>
          </cell>
          <cell r="AI59" t="str">
            <v>31.00201008.04.4</v>
          </cell>
        </row>
        <row r="60">
          <cell r="S60"/>
          <cell r="T60">
            <v>1.4301111825000001</v>
          </cell>
          <cell r="AI60" t="str">
            <v>31.00201009.08.1</v>
          </cell>
        </row>
        <row r="61">
          <cell r="S61"/>
          <cell r="T61">
            <v>1.3548934198800004</v>
          </cell>
          <cell r="AI61" t="str">
            <v>31.00201009.08.2</v>
          </cell>
        </row>
        <row r="62">
          <cell r="S62"/>
          <cell r="T62">
            <v>1.2797104320000003</v>
          </cell>
          <cell r="AI62" t="str">
            <v>31.00201009.08.3</v>
          </cell>
        </row>
        <row r="63">
          <cell r="S63"/>
          <cell r="T63">
            <v>1.2441461760000001</v>
          </cell>
          <cell r="AI63" t="str">
            <v>31.00201009.08.4</v>
          </cell>
        </row>
        <row r="64">
          <cell r="S64"/>
          <cell r="T64">
            <v>1.3548934198800004</v>
          </cell>
          <cell r="AI64" t="str">
            <v>31.00201010.01.1</v>
          </cell>
        </row>
        <row r="65">
          <cell r="S65"/>
          <cell r="T65">
            <v>1.2797104320000003</v>
          </cell>
          <cell r="AI65" t="str">
            <v>31.00201010.01.2</v>
          </cell>
        </row>
        <row r="66">
          <cell r="S66"/>
          <cell r="T66">
            <v>1.2157249104000003</v>
          </cell>
          <cell r="AI66" t="str">
            <v>31.00201010.01.3</v>
          </cell>
        </row>
        <row r="67">
          <cell r="S67"/>
          <cell r="T67">
            <v>1.1549386648800002</v>
          </cell>
          <cell r="AI67" t="str">
            <v>31.00201010.01.4</v>
          </cell>
        </row>
        <row r="68">
          <cell r="S68"/>
          <cell r="T68">
            <v>1.1549386648800002</v>
          </cell>
          <cell r="AI68" t="str">
            <v>31.00201011.04.1</v>
          </cell>
        </row>
        <row r="69">
          <cell r="S69"/>
          <cell r="T69">
            <v>1.21926325248</v>
          </cell>
          <cell r="AI69" t="str">
            <v>31.00201012.01.1</v>
          </cell>
        </row>
        <row r="70">
          <cell r="S70"/>
          <cell r="T70">
            <v>1</v>
          </cell>
          <cell r="AI70" t="str">
            <v>31.00201012.01.2</v>
          </cell>
        </row>
        <row r="71">
          <cell r="AI71"/>
        </row>
        <row r="72">
          <cell r="S72"/>
          <cell r="T72"/>
          <cell r="AI72"/>
        </row>
        <row r="73">
          <cell r="S73"/>
          <cell r="T73"/>
          <cell r="AI73"/>
        </row>
        <row r="74">
          <cell r="AI74"/>
        </row>
        <row r="75">
          <cell r="S75"/>
          <cell r="T75"/>
          <cell r="AI75"/>
        </row>
        <row r="76">
          <cell r="S76" t="str">
            <v>scenariul 2</v>
          </cell>
          <cell r="T76"/>
          <cell r="AI76"/>
        </row>
        <row r="77">
          <cell r="S77" t="str">
            <v>Coeficient</v>
          </cell>
          <cell r="T77"/>
          <cell r="AI77"/>
        </row>
        <row r="78">
          <cell r="S78"/>
          <cell r="T78"/>
          <cell r="AI78">
            <v>1</v>
          </cell>
        </row>
        <row r="79">
          <cell r="S79" t="str">
            <v>Grad I</v>
          </cell>
          <cell r="T79" t="str">
            <v>Grad II</v>
          </cell>
          <cell r="AI79" t="str">
            <v>cod concatenat 1</v>
          </cell>
        </row>
        <row r="80">
          <cell r="S80">
            <v>2.8779299999999997</v>
          </cell>
          <cell r="T80">
            <v>3.3857999999999997</v>
          </cell>
          <cell r="AI80" t="str">
            <v>31.00102001.01.2</v>
          </cell>
        </row>
        <row r="81">
          <cell r="S81">
            <v>2.8441935000000003</v>
          </cell>
          <cell r="T81">
            <v>3.3461100000000004</v>
          </cell>
          <cell r="AI81" t="str">
            <v>31.00102002.01.2</v>
          </cell>
        </row>
        <row r="82">
          <cell r="S82">
            <v>2.8441935000000003</v>
          </cell>
          <cell r="T82">
            <v>3.3461100000000004</v>
          </cell>
          <cell r="AI82" t="str">
            <v>31.00102003.01.2</v>
          </cell>
        </row>
        <row r="83">
          <cell r="S83">
            <v>2.3256000000000001</v>
          </cell>
          <cell r="T83">
            <v>2.7360000000000002</v>
          </cell>
          <cell r="AI83" t="str">
            <v>31.00102004.03.2</v>
          </cell>
        </row>
        <row r="84">
          <cell r="S84">
            <v>2.2858888499999996</v>
          </cell>
          <cell r="T84">
            <v>2.6892809999999998</v>
          </cell>
          <cell r="AI84" t="str">
            <v>31.00102005.01.2</v>
          </cell>
        </row>
        <row r="85">
          <cell r="S85">
            <v>2.2858888499999996</v>
          </cell>
          <cell r="T85">
            <v>2.6892809999999998</v>
          </cell>
          <cell r="AI85" t="str">
            <v>31.00102006.01.2</v>
          </cell>
        </row>
        <row r="86">
          <cell r="S86">
            <v>2.0588048366197182</v>
          </cell>
          <cell r="T86">
            <v>2.2875609295774648</v>
          </cell>
          <cell r="AI86" t="str">
            <v>31.00102007.04.2</v>
          </cell>
        </row>
        <row r="87">
          <cell r="S87">
            <v>1.6732933735518005</v>
          </cell>
          <cell r="T87">
            <v>1.7613614458440006</v>
          </cell>
          <cell r="AI87" t="str">
            <v>31.00102008.01.2</v>
          </cell>
        </row>
        <row r="88">
          <cell r="S88">
            <v>2.0079520482621604</v>
          </cell>
          <cell r="T88">
            <v>2.1136337350128005</v>
          </cell>
          <cell r="AI88" t="str">
            <v>31.00102009.01.2</v>
          </cell>
        </row>
        <row r="89">
          <cell r="S89"/>
          <cell r="T89"/>
        </row>
        <row r="90">
          <cell r="S90"/>
          <cell r="T90">
            <v>3.0689250000000001</v>
          </cell>
        </row>
        <row r="91">
          <cell r="S91"/>
          <cell r="T91">
            <v>2.5530844148936174</v>
          </cell>
        </row>
        <row r="92">
          <cell r="S92" t="str">
            <v>scenariul 2</v>
          </cell>
          <cell r="T92"/>
        </row>
        <row r="93">
          <cell r="S93" t="str">
            <v>Coeficient</v>
          </cell>
          <cell r="T93"/>
        </row>
        <row r="94">
          <cell r="S94"/>
          <cell r="T94"/>
          <cell r="AI94"/>
        </row>
        <row r="95">
          <cell r="S95"/>
          <cell r="T95"/>
          <cell r="AI95" t="str">
            <v>cod concatenat 1</v>
          </cell>
        </row>
        <row r="96">
          <cell r="S96"/>
          <cell r="T96">
            <v>2.4649999999999999</v>
          </cell>
          <cell r="AI96" t="str">
            <v>31.00202001.08.1</v>
          </cell>
        </row>
        <row r="97">
          <cell r="S97"/>
          <cell r="T97">
            <v>2.0952499999999996</v>
          </cell>
          <cell r="AI97" t="str">
            <v>31.00202001.08.2</v>
          </cell>
        </row>
        <row r="98">
          <cell r="S98"/>
          <cell r="T98">
            <v>1.7809624999999996</v>
          </cell>
          <cell r="AI98" t="str">
            <v>31.00202001.08.3</v>
          </cell>
        </row>
        <row r="99">
          <cell r="S99"/>
          <cell r="T99">
            <v>1.5138181249999996</v>
          </cell>
          <cell r="AI99" t="str">
            <v>31.00202001.08.4</v>
          </cell>
        </row>
        <row r="100">
          <cell r="S100"/>
          <cell r="T100">
            <v>2.0952499999999996</v>
          </cell>
          <cell r="AI100" t="str">
            <v>31.00202002.03.1</v>
          </cell>
        </row>
        <row r="101">
          <cell r="S101"/>
          <cell r="T101">
            <v>1.8857250000000001</v>
          </cell>
          <cell r="AI101" t="str">
            <v>31.00202002.03.2</v>
          </cell>
        </row>
        <row r="102">
          <cell r="S102"/>
          <cell r="T102">
            <v>1.6028662499999999</v>
          </cell>
          <cell r="AI102" t="str">
            <v>31.00202002.03.3</v>
          </cell>
        </row>
        <row r="103">
          <cell r="S103"/>
          <cell r="T103">
            <v>1.5274372500000002</v>
          </cell>
          <cell r="AI103" t="str">
            <v>31.00202002.03.4</v>
          </cell>
        </row>
        <row r="104">
          <cell r="S104"/>
          <cell r="T104">
            <v>2.0506702127659575</v>
          </cell>
          <cell r="AI104" t="str">
            <v>31.00202003.10.1</v>
          </cell>
        </row>
        <row r="105">
          <cell r="S105"/>
          <cell r="T105">
            <v>1.8456031914893618</v>
          </cell>
          <cell r="AI105" t="str">
            <v>31.00202003.10.2</v>
          </cell>
        </row>
        <row r="106">
          <cell r="S106"/>
          <cell r="T106">
            <v>1.5687627127659576</v>
          </cell>
          <cell r="AI106" t="str">
            <v>31.00202003.10.3</v>
          </cell>
        </row>
        <row r="107">
          <cell r="S107"/>
          <cell r="T107">
            <v>1.494938585106383</v>
          </cell>
          <cell r="AI107" t="str">
            <v>31.00202003.10.4</v>
          </cell>
        </row>
        <row r="108">
          <cell r="S108"/>
          <cell r="T108">
            <v>1.8456031914893618</v>
          </cell>
          <cell r="AI108" t="str">
            <v>31.00202004.05.1</v>
          </cell>
        </row>
        <row r="109">
          <cell r="S109"/>
          <cell r="T109">
            <v>1.6610428723404256</v>
          </cell>
          <cell r="AI109" t="str">
            <v>31.00202004.05.2</v>
          </cell>
        </row>
        <row r="110">
          <cell r="S110"/>
          <cell r="T110">
            <v>1.4949385851063832</v>
          </cell>
          <cell r="AI110" t="str">
            <v>31.00202004.05.3</v>
          </cell>
        </row>
        <row r="111">
          <cell r="S111"/>
          <cell r="T111">
            <v>1.4245885340425535</v>
          </cell>
          <cell r="AI111" t="str">
            <v>31.00202004.05.4</v>
          </cell>
        </row>
        <row r="112">
          <cell r="S112"/>
          <cell r="T112">
            <v>1.8456031914893618</v>
          </cell>
          <cell r="AI112" t="str">
            <v>31.00202005.05.1</v>
          </cell>
        </row>
        <row r="113">
          <cell r="S113"/>
          <cell r="T113">
            <v>1.6610428723404256</v>
          </cell>
          <cell r="AI113" t="str">
            <v>31.00202005.05.2</v>
          </cell>
        </row>
        <row r="114">
          <cell r="S114"/>
          <cell r="T114">
            <v>1.4949385851063832</v>
          </cell>
          <cell r="AI114" t="str">
            <v>31.00202005.05.3</v>
          </cell>
        </row>
        <row r="115">
          <cell r="S115"/>
          <cell r="T115">
            <v>1.4245885340425535</v>
          </cell>
          <cell r="AI115" t="str">
            <v>31.00202005.05.4</v>
          </cell>
        </row>
        <row r="116">
          <cell r="S116"/>
          <cell r="T116">
            <v>1.5450662500000001</v>
          </cell>
          <cell r="AI116" t="str">
            <v>31.00202006.05.1</v>
          </cell>
        </row>
        <row r="117">
          <cell r="S117"/>
          <cell r="T117">
            <v>1.4678129375</v>
          </cell>
          <cell r="AI117" t="str">
            <v>31.00202006.05.2</v>
          </cell>
        </row>
        <row r="118">
          <cell r="S118"/>
          <cell r="T118">
            <v>1.3944222906249999</v>
          </cell>
          <cell r="AI118" t="str">
            <v>31.00202006.05.3</v>
          </cell>
        </row>
        <row r="119">
          <cell r="S119"/>
          <cell r="T119">
            <v>1.3247011760937497</v>
          </cell>
          <cell r="AI119" t="str">
            <v>31.00202006.05.4</v>
          </cell>
        </row>
        <row r="120">
          <cell r="T120">
            <v>1.653</v>
          </cell>
          <cell r="AI120" t="str">
            <v>31.00202007.21.1</v>
          </cell>
        </row>
        <row r="121">
          <cell r="T121">
            <v>1.4877</v>
          </cell>
          <cell r="AI121" t="str">
            <v>31.00202007.21.2</v>
          </cell>
        </row>
        <row r="122">
          <cell r="T122">
            <v>1.33893</v>
          </cell>
          <cell r="AI122" t="str">
            <v>31.00202007.21.3</v>
          </cell>
        </row>
        <row r="123">
          <cell r="T123">
            <v>1.2050369999999999</v>
          </cell>
          <cell r="AI123" t="str">
            <v>31.00202007.21.4</v>
          </cell>
        </row>
        <row r="124">
          <cell r="T124">
            <v>1.554154875</v>
          </cell>
          <cell r="AI124" t="str">
            <v>31.00202008.04.1</v>
          </cell>
        </row>
        <row r="125">
          <cell r="T125">
            <v>1.3987393875</v>
          </cell>
          <cell r="AI125" t="str">
            <v>31.00202008.04.2</v>
          </cell>
        </row>
        <row r="126">
          <cell r="T126">
            <v>1.2588654487500002</v>
          </cell>
          <cell r="AI126" t="str">
            <v>31.00202008.04.3</v>
          </cell>
        </row>
        <row r="127">
          <cell r="T127">
            <v>1.1329789038750002</v>
          </cell>
          <cell r="AI127" t="str">
            <v>31.00202008.04.4</v>
          </cell>
        </row>
        <row r="128">
          <cell r="T128">
            <v>1.3586056233750001</v>
          </cell>
          <cell r="AI128" t="str">
            <v>31.00202009.08.1</v>
          </cell>
        </row>
        <row r="129">
          <cell r="T129">
            <v>1.2871487488860003</v>
          </cell>
          <cell r="AI129" t="str">
            <v>31.00202009.08.2</v>
          </cell>
        </row>
        <row r="130">
          <cell r="T130">
            <v>1.2157249104000003</v>
          </cell>
          <cell r="AI130" t="str">
            <v>31.00202009.08.3</v>
          </cell>
        </row>
        <row r="131">
          <cell r="T131">
            <v>1.1819388672</v>
          </cell>
          <cell r="AI131" t="str">
            <v>31.00202009.08.4</v>
          </cell>
        </row>
        <row r="132">
          <cell r="T132">
            <v>1.3006976830848005</v>
          </cell>
          <cell r="AI132" t="str">
            <v>31.00202010.01.1</v>
          </cell>
        </row>
        <row r="133">
          <cell r="T133">
            <v>1.2413191190400004</v>
          </cell>
          <cell r="AI133" t="str">
            <v>31.00202010.01.2</v>
          </cell>
        </row>
        <row r="134">
          <cell r="T134">
            <v>1.1914104121920002</v>
          </cell>
          <cell r="AI134" t="str">
            <v>31.00202010.01.3</v>
          </cell>
        </row>
        <row r="135">
          <cell r="T135">
            <v>1.1433892782312001</v>
          </cell>
          <cell r="AI135" t="str">
            <v>31.00202010.01.4</v>
          </cell>
        </row>
        <row r="136">
          <cell r="S136"/>
          <cell r="T136">
            <v>1.1549386648800002</v>
          </cell>
          <cell r="AI136" t="str">
            <v>31.00202011.04.1</v>
          </cell>
        </row>
        <row r="137">
          <cell r="S137"/>
          <cell r="T137">
            <v>1.21926325248</v>
          </cell>
          <cell r="AI137" t="str">
            <v>31.00202012.01.1</v>
          </cell>
        </row>
        <row r="138">
          <cell r="S138"/>
          <cell r="T138">
            <v>1</v>
          </cell>
          <cell r="AI138" t="str">
            <v>31.00202012.01.2</v>
          </cell>
        </row>
        <row r="140">
          <cell r="S140"/>
          <cell r="T140"/>
        </row>
        <row r="141">
          <cell r="S141"/>
          <cell r="T141"/>
        </row>
      </sheetData>
      <sheetData sheetId="16">
        <row r="8">
          <cell r="S8" t="str">
            <v>scenariul 2</v>
          </cell>
          <cell r="T8"/>
          <cell r="AI8"/>
        </row>
        <row r="9">
          <cell r="S9" t="str">
            <v>Coeficient</v>
          </cell>
          <cell r="T9"/>
          <cell r="AI9"/>
        </row>
        <row r="10">
          <cell r="S10"/>
          <cell r="T10"/>
          <cell r="AI10">
            <v>1</v>
          </cell>
        </row>
        <row r="11">
          <cell r="S11" t="str">
            <v>Grad I</v>
          </cell>
          <cell r="T11" t="str">
            <v>Grad II</v>
          </cell>
          <cell r="AI11" t="str">
            <v>cod concatenat 1</v>
          </cell>
        </row>
        <row r="12">
          <cell r="S12">
            <v>3.2376712499999996</v>
          </cell>
          <cell r="T12">
            <v>3.5974124999999995</v>
          </cell>
          <cell r="AI12" t="str">
            <v>32.00101001.01.2</v>
          </cell>
        </row>
        <row r="13">
          <cell r="S13">
            <v>3.0114990000000006</v>
          </cell>
          <cell r="T13">
            <v>3.3461100000000004</v>
          </cell>
          <cell r="AI13" t="str">
            <v>32.00101002.01.2</v>
          </cell>
        </row>
        <row r="14">
          <cell r="S14">
            <v>3.0114990000000006</v>
          </cell>
          <cell r="T14">
            <v>3.3461100000000004</v>
          </cell>
          <cell r="AI14" t="str">
            <v>32.00101003.01.2</v>
          </cell>
        </row>
        <row r="15">
          <cell r="S15">
            <v>2.6163000000000003</v>
          </cell>
          <cell r="T15">
            <v>2.907</v>
          </cell>
          <cell r="AI15" t="str">
            <v>32.00101004.03.2</v>
          </cell>
        </row>
        <row r="16">
          <cell r="S16">
            <v>2.4203528999999997</v>
          </cell>
          <cell r="T16">
            <v>2.6892809999999998</v>
          </cell>
          <cell r="AI16" t="str">
            <v>32.00101005.01.2</v>
          </cell>
        </row>
        <row r="17">
          <cell r="S17">
            <v>2.4203528999999997</v>
          </cell>
          <cell r="T17">
            <v>2.6892809999999998</v>
          </cell>
          <cell r="AI17" t="str">
            <v>32.00101006.01.2</v>
          </cell>
        </row>
        <row r="18">
          <cell r="S18">
            <v>2.1341269647887326</v>
          </cell>
          <cell r="T18">
            <v>2.3712521830985915</v>
          </cell>
          <cell r="AI18" t="str">
            <v>32.00101007.04.2</v>
          </cell>
        </row>
        <row r="19">
          <cell r="S19">
            <v>1.9022703615115204</v>
          </cell>
          <cell r="T19">
            <v>2.1136337350128005</v>
          </cell>
          <cell r="AI19" t="str">
            <v>32.00101008.01.2</v>
          </cell>
        </row>
        <row r="20">
          <cell r="S20">
            <v>1.5852253012596005</v>
          </cell>
          <cell r="T20">
            <v>1.7613614458440006</v>
          </cell>
          <cell r="AI20" t="str">
            <v>32.00101009.01.2</v>
          </cell>
        </row>
        <row r="21">
          <cell r="S21"/>
          <cell r="T21"/>
        </row>
        <row r="22">
          <cell r="S22"/>
          <cell r="T22">
            <v>2.2763797875000007</v>
          </cell>
        </row>
        <row r="23">
          <cell r="S23"/>
          <cell r="T23"/>
        </row>
        <row r="25">
          <cell r="S25" t="str">
            <v>scenariul 2</v>
          </cell>
          <cell r="T25"/>
        </row>
        <row r="26">
          <cell r="S26" t="str">
            <v>Coeficient</v>
          </cell>
          <cell r="T26"/>
        </row>
        <row r="27">
          <cell r="S27"/>
          <cell r="T27"/>
          <cell r="AI27"/>
        </row>
        <row r="28">
          <cell r="S28"/>
          <cell r="T28"/>
          <cell r="AI28" t="str">
            <v>cod concatenat 1</v>
          </cell>
        </row>
        <row r="29">
          <cell r="T29">
            <v>1.8284175000000003</v>
          </cell>
          <cell r="AI29" t="str">
            <v>32.00201001.10.1</v>
          </cell>
        </row>
        <row r="30">
          <cell r="T30">
            <v>1.7687189520000008</v>
          </cell>
          <cell r="AI30" t="str">
            <v>32.00201001.10.2</v>
          </cell>
        </row>
        <row r="31">
          <cell r="T31">
            <v>1.6079263200000005</v>
          </cell>
          <cell r="AI31" t="str">
            <v>32.00201001.10.3</v>
          </cell>
        </row>
        <row r="32">
          <cell r="T32">
            <v>1.541736</v>
          </cell>
          <cell r="AI32" t="str">
            <v>32.00201001.10.4</v>
          </cell>
        </row>
        <row r="33">
          <cell r="T33">
            <v>1.575029308125</v>
          </cell>
          <cell r="AI33" t="str">
            <v>32.00201002.07.1</v>
          </cell>
        </row>
        <row r="34">
          <cell r="T34">
            <v>1.4533062038950002</v>
          </cell>
          <cell r="AI34" t="str">
            <v>32.00201002.07.2</v>
          </cell>
        </row>
        <row r="35">
          <cell r="T35">
            <v>1.37671511534375</v>
          </cell>
          <cell r="AI35" t="str">
            <v>32.00201002.07.3</v>
          </cell>
        </row>
        <row r="36">
          <cell r="T36">
            <v>1.3369057197234375</v>
          </cell>
          <cell r="AI36" t="str">
            <v>32.00201002.07.4</v>
          </cell>
        </row>
        <row r="37">
          <cell r="T37">
            <v>1.5025702453125001</v>
          </cell>
          <cell r="AI37" t="str">
            <v>32.00201003.03.1</v>
          </cell>
        </row>
        <row r="38">
          <cell r="T38">
            <v>1.4191541832195003</v>
          </cell>
          <cell r="AI38" t="str">
            <v>32.00201003.03.2</v>
          </cell>
        </row>
        <row r="39">
          <cell r="T39">
            <v>1.3424317784718753</v>
          </cell>
          <cell r="AI39" t="str">
            <v>32.00201003.03.3</v>
          </cell>
        </row>
        <row r="40">
          <cell r="T40">
            <v>1.3043497942617188</v>
          </cell>
          <cell r="AI40" t="str">
            <v>32.00201003.03.4</v>
          </cell>
        </row>
        <row r="41">
          <cell r="T41">
            <v>1.4301111825000001</v>
          </cell>
          <cell r="AI41" t="str">
            <v>32.00201004.07.1</v>
          </cell>
        </row>
        <row r="42">
          <cell r="T42">
            <v>1.3850021625440005</v>
          </cell>
          <cell r="AI42" t="str">
            <v>32.00201004.07.2</v>
          </cell>
        </row>
        <row r="43">
          <cell r="T43">
            <v>1.3081484416000004</v>
          </cell>
          <cell r="AI43" t="str">
            <v>32.00201004.07.3</v>
          </cell>
        </row>
        <row r="44">
          <cell r="T44">
            <v>1.2717938688000001</v>
          </cell>
          <cell r="AI44" t="str">
            <v>32.00201004.07.4</v>
          </cell>
        </row>
        <row r="45">
          <cell r="T45">
            <v>1.1549386648800002</v>
          </cell>
          <cell r="AI45" t="str">
            <v>32.00201005.01.1</v>
          </cell>
        </row>
        <row r="46">
          <cell r="T46">
            <v>1</v>
          </cell>
          <cell r="AI46" t="str">
            <v>32.00201006.02.1</v>
          </cell>
        </row>
        <row r="47">
          <cell r="S47"/>
          <cell r="T47"/>
        </row>
        <row r="48">
          <cell r="S48"/>
          <cell r="T48"/>
        </row>
        <row r="49">
          <cell r="S49"/>
          <cell r="T49"/>
        </row>
        <row r="50">
          <cell r="S50"/>
          <cell r="T50"/>
        </row>
        <row r="51">
          <cell r="S51"/>
          <cell r="T51"/>
        </row>
        <row r="52">
          <cell r="S52" t="str">
            <v>scenariul 2</v>
          </cell>
          <cell r="T52"/>
        </row>
        <row r="53">
          <cell r="S53" t="str">
            <v>Coeficient</v>
          </cell>
          <cell r="T53"/>
        </row>
        <row r="54">
          <cell r="S54"/>
          <cell r="T54"/>
          <cell r="AI54">
            <v>1</v>
          </cell>
        </row>
        <row r="55">
          <cell r="S55" t="str">
            <v>Grad I</v>
          </cell>
          <cell r="T55" t="str">
            <v>Grad II</v>
          </cell>
          <cell r="AI55" t="str">
            <v>cod concatenat 1</v>
          </cell>
        </row>
        <row r="56">
          <cell r="S56">
            <v>2.5901369999999999</v>
          </cell>
          <cell r="T56">
            <v>2.8779299999999997</v>
          </cell>
          <cell r="AI56" t="str">
            <v>32.00102001.01.2</v>
          </cell>
        </row>
        <row r="57">
          <cell r="S57">
            <v>2.4091992000000002</v>
          </cell>
          <cell r="T57">
            <v>2.6768880000000004</v>
          </cell>
          <cell r="AI57" t="str">
            <v>32.00102002.01.2</v>
          </cell>
        </row>
        <row r="58">
          <cell r="S58">
            <v>2.4091992000000002</v>
          </cell>
          <cell r="T58">
            <v>2.6768880000000004</v>
          </cell>
          <cell r="AI58" t="str">
            <v>32.00102003.01.2</v>
          </cell>
        </row>
        <row r="59">
          <cell r="S59">
            <v>2.0930400000000002</v>
          </cell>
          <cell r="T59">
            <v>2.3256000000000001</v>
          </cell>
          <cell r="AI59" t="str">
            <v>32.00102004.03.2</v>
          </cell>
        </row>
        <row r="60">
          <cell r="S60">
            <v>1.9362823200000001</v>
          </cell>
          <cell r="T60">
            <v>2.1514248</v>
          </cell>
          <cell r="AI60" t="str">
            <v>32.00102005.01.2</v>
          </cell>
        </row>
        <row r="61">
          <cell r="S61">
            <v>1.9362823200000001</v>
          </cell>
          <cell r="T61">
            <v>2.1514248</v>
          </cell>
          <cell r="AI61" t="str">
            <v>32.00102006.01.2</v>
          </cell>
        </row>
        <row r="62">
          <cell r="S62">
            <v>1.7073015718309861</v>
          </cell>
          <cell r="T62">
            <v>1.8970017464788733</v>
          </cell>
          <cell r="AI62" t="str">
            <v>32.00102007.04.2</v>
          </cell>
        </row>
        <row r="63">
          <cell r="S63">
            <v>1.9022703615115204</v>
          </cell>
          <cell r="T63">
            <v>2.1136337350128005</v>
          </cell>
          <cell r="AI63" t="str">
            <v>32.00102008.01.2</v>
          </cell>
        </row>
        <row r="64">
          <cell r="S64">
            <v>1.5852253012596005</v>
          </cell>
          <cell r="T64">
            <v>1.7613614458440006</v>
          </cell>
          <cell r="AI64" t="str">
            <v>32.00102009.01.2</v>
          </cell>
        </row>
        <row r="65">
          <cell r="S65"/>
          <cell r="T65"/>
        </row>
        <row r="66">
          <cell r="S66"/>
          <cell r="T66">
            <v>2.0487418087500004</v>
          </cell>
        </row>
        <row r="67">
          <cell r="S67"/>
          <cell r="T67"/>
        </row>
        <row r="68">
          <cell r="S68"/>
          <cell r="T68"/>
        </row>
        <row r="69">
          <cell r="S69" t="str">
            <v>scenariul 2</v>
          </cell>
          <cell r="T69"/>
        </row>
        <row r="70">
          <cell r="S70" t="str">
            <v>Coeficient</v>
          </cell>
          <cell r="T70"/>
        </row>
        <row r="71">
          <cell r="S71"/>
          <cell r="T71"/>
          <cell r="AI71"/>
        </row>
        <row r="72">
          <cell r="S72"/>
          <cell r="T72"/>
          <cell r="AI72" t="str">
            <v>cod concatenat 1</v>
          </cell>
        </row>
        <row r="73">
          <cell r="T73">
            <v>1.6455757500000003</v>
          </cell>
          <cell r="AI73" t="str">
            <v>32.00202001.10.1</v>
          </cell>
        </row>
        <row r="74">
          <cell r="T74">
            <v>1.5918470568000007</v>
          </cell>
          <cell r="AI74" t="str">
            <v>32.00202001.10.2</v>
          </cell>
        </row>
        <row r="75">
          <cell r="T75">
            <v>1.4471336880000005</v>
          </cell>
          <cell r="AI75" t="str">
            <v>32.00202001.10.3</v>
          </cell>
        </row>
        <row r="76">
          <cell r="T76">
            <v>1.3875624</v>
          </cell>
          <cell r="AI76" t="str">
            <v>32.00202001.10.4</v>
          </cell>
        </row>
        <row r="77">
          <cell r="T77">
            <v>1.4175263773125</v>
          </cell>
          <cell r="AI77" t="str">
            <v>32.00202002.07.1</v>
          </cell>
        </row>
        <row r="78">
          <cell r="T78">
            <v>1.3370417075834002</v>
          </cell>
          <cell r="AI78" t="str">
            <v>32.00202002.07.2</v>
          </cell>
        </row>
        <row r="79">
          <cell r="T79">
            <v>1.2665779061162501</v>
          </cell>
          <cell r="AI79" t="str">
            <v>32.00202002.07.3</v>
          </cell>
        </row>
        <row r="80">
          <cell r="T80">
            <v>1.2566913765400312</v>
          </cell>
          <cell r="AI80" t="str">
            <v>32.00202002.07.4</v>
          </cell>
        </row>
        <row r="81">
          <cell r="T81">
            <v>1.35231322078125</v>
          </cell>
          <cell r="AI81" t="str">
            <v>32.00202003.03.1</v>
          </cell>
        </row>
        <row r="82">
          <cell r="T82">
            <v>1.3056218485619402</v>
          </cell>
          <cell r="AI82" t="str">
            <v>32.00202003.03.2</v>
          </cell>
        </row>
        <row r="83">
          <cell r="T83">
            <v>1.2484615539788442</v>
          </cell>
          <cell r="AI83" t="str">
            <v>32.00202003.03.3</v>
          </cell>
        </row>
        <row r="84">
          <cell r="T84">
            <v>1.2260888066060156</v>
          </cell>
          <cell r="AI84" t="str">
            <v>32.00202003.03.4</v>
          </cell>
        </row>
        <row r="85">
          <cell r="T85">
            <v>1.2871000642500001</v>
          </cell>
          <cell r="AI85" t="str">
            <v>32.00202004.07.1</v>
          </cell>
        </row>
        <row r="86">
          <cell r="T86">
            <v>1.2742019895404806</v>
          </cell>
          <cell r="AI86" t="str">
            <v>32.00202004.07.2</v>
          </cell>
        </row>
        <row r="87">
          <cell r="T87">
            <v>1.2165780506880004</v>
          </cell>
          <cell r="AI87" t="str">
            <v>32.00202004.07.3</v>
          </cell>
        </row>
        <row r="88">
          <cell r="T88">
            <v>1.195486236672</v>
          </cell>
          <cell r="AI88" t="str">
            <v>32.00202004.07.4</v>
          </cell>
        </row>
        <row r="89">
          <cell r="T89">
            <v>1.1549386648800002</v>
          </cell>
          <cell r="AI89" t="str">
            <v>32.00202005.01.1</v>
          </cell>
        </row>
        <row r="90">
          <cell r="T90">
            <v>1</v>
          </cell>
          <cell r="AI90" t="str">
            <v>32.00202006.02.1</v>
          </cell>
        </row>
        <row r="92">
          <cell r="S92"/>
          <cell r="T92"/>
        </row>
        <row r="93">
          <cell r="S93"/>
          <cell r="T93"/>
        </row>
      </sheetData>
      <sheetData sheetId="17">
        <row r="3">
          <cell r="S3"/>
        </row>
        <row r="4">
          <cell r="S4"/>
        </row>
        <row r="5">
          <cell r="S5" t="str">
            <v>scenariul 2</v>
          </cell>
          <cell r="T5"/>
        </row>
        <row r="6">
          <cell r="S6" t="str">
            <v>Coeficient</v>
          </cell>
          <cell r="T6"/>
        </row>
        <row r="7">
          <cell r="S7"/>
          <cell r="T7"/>
          <cell r="AI7">
            <v>1</v>
          </cell>
        </row>
        <row r="8">
          <cell r="S8" t="str">
            <v>Grad I</v>
          </cell>
          <cell r="T8" t="str">
            <v>Grad II</v>
          </cell>
          <cell r="AI8" t="str">
            <v>cod concatenat 1</v>
          </cell>
        </row>
        <row r="9">
          <cell r="S9">
            <v>3.4281224999999997</v>
          </cell>
          <cell r="T9">
            <v>3.8090249999999997</v>
          </cell>
          <cell r="AI9" t="str">
            <v>33.00101001.01.2</v>
          </cell>
        </row>
        <row r="10">
          <cell r="S10">
            <v>3.1886460000000008</v>
          </cell>
          <cell r="T10">
            <v>3.5429400000000006</v>
          </cell>
          <cell r="AI10" t="str">
            <v>33.00101002.01.2</v>
          </cell>
        </row>
        <row r="11">
          <cell r="S11">
            <v>3.1886460000000008</v>
          </cell>
          <cell r="T11">
            <v>3.5429400000000006</v>
          </cell>
          <cell r="AI11" t="str">
            <v>33.00101003.01.2</v>
          </cell>
        </row>
        <row r="12">
          <cell r="S12">
            <v>2.7702</v>
          </cell>
          <cell r="T12">
            <v>3.0779999999999998</v>
          </cell>
          <cell r="AI12" t="str">
            <v>33.00101004.03.2</v>
          </cell>
        </row>
        <row r="13">
          <cell r="S13">
            <v>2.4203528999999997</v>
          </cell>
          <cell r="T13">
            <v>2.6892809999999998</v>
          </cell>
          <cell r="AI13" t="str">
            <v>33.00101005.01.2</v>
          </cell>
        </row>
        <row r="14">
          <cell r="S14">
            <v>2.4203528999999997</v>
          </cell>
          <cell r="T14">
            <v>2.6892809999999998</v>
          </cell>
          <cell r="AI14" t="str">
            <v>33.00101006.01.2</v>
          </cell>
        </row>
        <row r="15">
          <cell r="S15">
            <v>2.2596638450704227</v>
          </cell>
          <cell r="T15">
            <v>2.5107376056338029</v>
          </cell>
          <cell r="AI15" t="str">
            <v>33.00101007.04.2</v>
          </cell>
        </row>
        <row r="16">
          <cell r="S16">
            <v>1.9022703615115204</v>
          </cell>
          <cell r="T16">
            <v>2.1136337350128005</v>
          </cell>
          <cell r="AI16" t="str">
            <v>33.00101008.01.2</v>
          </cell>
        </row>
        <row r="17">
          <cell r="S17">
            <v>1.5852253012596005</v>
          </cell>
          <cell r="T17">
            <v>1.7613614458440006</v>
          </cell>
          <cell r="AI17" t="str">
            <v>33.00101009.01.2</v>
          </cell>
        </row>
        <row r="18">
          <cell r="S18"/>
          <cell r="T18"/>
        </row>
        <row r="19">
          <cell r="S19"/>
          <cell r="T19">
            <v>2.5293108750000002</v>
          </cell>
        </row>
        <row r="20">
          <cell r="S20" t="str">
            <v>scenariul 2</v>
          </cell>
          <cell r="T20"/>
        </row>
        <row r="21">
          <cell r="S21" t="str">
            <v>Coeficient</v>
          </cell>
          <cell r="T21"/>
        </row>
        <row r="22">
          <cell r="S22"/>
          <cell r="T22"/>
          <cell r="AI22"/>
        </row>
        <row r="23">
          <cell r="S23"/>
          <cell r="T23"/>
          <cell r="AI23" t="str">
            <v>cod concatenat 1</v>
          </cell>
        </row>
        <row r="24">
          <cell r="S24"/>
          <cell r="T24">
            <v>2.0315750000000001</v>
          </cell>
          <cell r="AI24" t="str">
            <v>33.00201001.14.1</v>
          </cell>
        </row>
        <row r="25">
          <cell r="S25"/>
          <cell r="T25">
            <v>1.9652432800000008</v>
          </cell>
          <cell r="AI25" t="str">
            <v>33.00201001.14.2</v>
          </cell>
        </row>
        <row r="26">
          <cell r="S26"/>
          <cell r="T26">
            <v>1.7865848000000004</v>
          </cell>
          <cell r="AI26" t="str">
            <v>33.00201001.14.3</v>
          </cell>
        </row>
        <row r="27">
          <cell r="S27"/>
          <cell r="T27">
            <v>1.7130399999999999</v>
          </cell>
          <cell r="AI27" t="str">
            <v>33.00201001.14.4</v>
          </cell>
        </row>
        <row r="28">
          <cell r="S28"/>
          <cell r="T28">
            <v>1.72683875</v>
          </cell>
          <cell r="AI28" t="str">
            <v>33.00201002.08.1</v>
          </cell>
        </row>
        <row r="29">
          <cell r="S29"/>
          <cell r="T29">
            <v>1.554154875</v>
          </cell>
          <cell r="AI29" t="str">
            <v>33.00201003.05.1</v>
          </cell>
        </row>
        <row r="30">
          <cell r="S30"/>
          <cell r="T30">
            <v>1.47644713125</v>
          </cell>
          <cell r="AI30" t="str">
            <v>33.00201004.05.1</v>
          </cell>
        </row>
        <row r="31">
          <cell r="S31"/>
          <cell r="T31">
            <v>1.4321537173125001</v>
          </cell>
          <cell r="AI31" t="str">
            <v>33.00201005.08.1</v>
          </cell>
        </row>
        <row r="32">
          <cell r="S32"/>
          <cell r="T32">
            <v>1.6579255875000001</v>
          </cell>
          <cell r="AI32" t="str">
            <v>33.00201006.08.1</v>
          </cell>
        </row>
        <row r="33">
          <cell r="S33"/>
          <cell r="T33">
            <v>1.5297960041000003</v>
          </cell>
          <cell r="AI33" t="str">
            <v>33.00201006.08.2</v>
          </cell>
        </row>
        <row r="34">
          <cell r="S34"/>
          <cell r="T34">
            <v>1.4491738056250001</v>
          </cell>
          <cell r="AI34" t="str">
            <v>33.00201006.08.3</v>
          </cell>
        </row>
        <row r="35">
          <cell r="S35"/>
          <cell r="T35">
            <v>1.4072691786562501</v>
          </cell>
          <cell r="AI35" t="str">
            <v>33.00201006.08.4</v>
          </cell>
        </row>
        <row r="36">
          <cell r="S36"/>
          <cell r="T36">
            <v>1.5890124250000002</v>
          </cell>
          <cell r="AI36" t="str">
            <v>33.00201007.13.1</v>
          </cell>
        </row>
        <row r="37">
          <cell r="S37"/>
          <cell r="T37">
            <v>1.5054371332000005</v>
          </cell>
          <cell r="AI37" t="str">
            <v>33.00201007.13.2</v>
          </cell>
        </row>
        <row r="38">
          <cell r="S38"/>
          <cell r="T38">
            <v>1.4219004800000004</v>
          </cell>
          <cell r="AI38" t="str">
            <v>33.00201007.13.3</v>
          </cell>
        </row>
        <row r="39">
          <cell r="S39"/>
          <cell r="T39">
            <v>1.3823846400000002</v>
          </cell>
          <cell r="AI39" t="str">
            <v>33.00201007.13.4</v>
          </cell>
        </row>
        <row r="40">
          <cell r="S40"/>
          <cell r="T40">
            <v>1.1549386648800002</v>
          </cell>
          <cell r="AI40" t="str">
            <v>33.00201008.02.1</v>
          </cell>
        </row>
        <row r="41">
          <cell r="S41"/>
          <cell r="T41">
            <v>1</v>
          </cell>
          <cell r="AI41" t="str">
            <v>33.00201009.01.1</v>
          </cell>
        </row>
        <row r="42">
          <cell r="S42"/>
          <cell r="T42"/>
        </row>
        <row r="43">
          <cell r="S43"/>
          <cell r="T43"/>
        </row>
        <row r="45">
          <cell r="S45" t="str">
            <v>scenariul 2</v>
          </cell>
          <cell r="T45"/>
        </row>
        <row r="46">
          <cell r="S46" t="str">
            <v>Coeficient</v>
          </cell>
          <cell r="T46"/>
        </row>
        <row r="47">
          <cell r="S47"/>
          <cell r="T47"/>
          <cell r="AI47">
            <v>1</v>
          </cell>
        </row>
        <row r="48">
          <cell r="S48" t="str">
            <v>Grad I</v>
          </cell>
          <cell r="T48" t="str">
            <v>Grad II</v>
          </cell>
          <cell r="AI48" t="str">
            <v>cod concatenat 1</v>
          </cell>
        </row>
        <row r="49">
          <cell r="S49">
            <v>2.7424979999999999</v>
          </cell>
          <cell r="T49">
            <v>3.0472199999999998</v>
          </cell>
          <cell r="AI49" t="str">
            <v>33.00102001.01.2</v>
          </cell>
        </row>
        <row r="50">
          <cell r="S50">
            <v>2.5509168000000009</v>
          </cell>
          <cell r="T50">
            <v>2.8343520000000009</v>
          </cell>
          <cell r="AI50" t="str">
            <v>33.00102002.01.2</v>
          </cell>
        </row>
        <row r="51">
          <cell r="S51">
            <v>2.5509168000000009</v>
          </cell>
          <cell r="T51">
            <v>2.8343520000000009</v>
          </cell>
          <cell r="AI51" t="str">
            <v>33.00102003.01.2</v>
          </cell>
        </row>
        <row r="52">
          <cell r="S52">
            <v>2.35467</v>
          </cell>
          <cell r="T52">
            <v>2.6162999999999998</v>
          </cell>
          <cell r="AI52" t="str">
            <v>33.00102004.03.2</v>
          </cell>
        </row>
        <row r="53">
          <cell r="S53">
            <v>2.1783176099999997</v>
          </cell>
          <cell r="T53">
            <v>2.4203528999999997</v>
          </cell>
          <cell r="AI53" t="str">
            <v>33.00102005.01.2</v>
          </cell>
        </row>
        <row r="54">
          <cell r="S54">
            <v>2.1783176099999997</v>
          </cell>
          <cell r="T54">
            <v>2.4203528999999997</v>
          </cell>
          <cell r="AI54" t="str">
            <v>33.00102006.01.2</v>
          </cell>
        </row>
        <row r="55">
          <cell r="S55">
            <v>2.0336974605633804</v>
          </cell>
          <cell r="T55">
            <v>2.2596638450704227</v>
          </cell>
          <cell r="AI55" t="str">
            <v>33.00102007.04.2</v>
          </cell>
        </row>
        <row r="56">
          <cell r="S56">
            <v>1.9022703615115204</v>
          </cell>
          <cell r="T56">
            <v>2.1136337350128005</v>
          </cell>
          <cell r="AI56" t="str">
            <v>33.00102008.01.2</v>
          </cell>
        </row>
        <row r="57">
          <cell r="S57">
            <v>1.5852253012596005</v>
          </cell>
          <cell r="T57">
            <v>1.7613614458440006</v>
          </cell>
          <cell r="AI57" t="str">
            <v>33.00102009.01.2</v>
          </cell>
        </row>
        <row r="58">
          <cell r="S58"/>
          <cell r="T58"/>
        </row>
        <row r="59">
          <cell r="S59"/>
          <cell r="T59">
            <v>2.2257935700000004</v>
          </cell>
        </row>
        <row r="60">
          <cell r="S60" t="str">
            <v>scenariul 2</v>
          </cell>
          <cell r="T60"/>
        </row>
        <row r="61">
          <cell r="S61" t="str">
            <v>Coeficient</v>
          </cell>
          <cell r="T61"/>
        </row>
        <row r="62">
          <cell r="S62"/>
          <cell r="T62"/>
          <cell r="AI62"/>
        </row>
        <row r="63">
          <cell r="S63"/>
          <cell r="T63"/>
          <cell r="AI63" t="str">
            <v>cod concatenat 1</v>
          </cell>
        </row>
        <row r="64">
          <cell r="S64"/>
          <cell r="T64">
            <v>1.7877860000000001</v>
          </cell>
          <cell r="AI64" t="str">
            <v>33.00202001.14.1</v>
          </cell>
        </row>
        <row r="65">
          <cell r="S65"/>
          <cell r="T65">
            <v>1.7294140864000007</v>
          </cell>
          <cell r="AI65" t="str">
            <v>33.00202001.14.2</v>
          </cell>
        </row>
        <row r="66">
          <cell r="S66"/>
          <cell r="T66">
            <v>1.5721946240000004</v>
          </cell>
          <cell r="AI66" t="str">
            <v>33.00202001.14.3</v>
          </cell>
        </row>
        <row r="67">
          <cell r="S67"/>
          <cell r="T67">
            <v>1.5074752</v>
          </cell>
          <cell r="AI67" t="str">
            <v>33.00202001.14.4</v>
          </cell>
        </row>
        <row r="68">
          <cell r="S68"/>
          <cell r="T68">
            <v>1.5196181</v>
          </cell>
          <cell r="AI68" t="str">
            <v>33.00202002.08.1</v>
          </cell>
        </row>
        <row r="69">
          <cell r="S69"/>
          <cell r="T69">
            <v>1.3987393875</v>
          </cell>
          <cell r="AI69" t="str">
            <v>33.00202003.05.1</v>
          </cell>
        </row>
        <row r="70">
          <cell r="S70"/>
          <cell r="T70">
            <v>1.3730958320625002</v>
          </cell>
          <cell r="AI70" t="str">
            <v>33.00202004.05.1</v>
          </cell>
        </row>
        <row r="71">
          <cell r="S71"/>
          <cell r="T71">
            <v>1.3605460314468749</v>
          </cell>
          <cell r="AI71" t="str">
            <v>33.00202005.08.1</v>
          </cell>
        </row>
        <row r="72">
          <cell r="S72"/>
          <cell r="T72">
            <v>1.4921330287500001</v>
          </cell>
          <cell r="AI72" t="str">
            <v>33.00202006.08.1</v>
          </cell>
        </row>
        <row r="73">
          <cell r="S73"/>
          <cell r="T73">
            <v>1.3768164036900004</v>
          </cell>
          <cell r="AI73" t="str">
            <v>33.00202006.08.2</v>
          </cell>
        </row>
        <row r="74">
          <cell r="S74"/>
          <cell r="T74">
            <v>1.3042564250625002</v>
          </cell>
          <cell r="AI74" t="str">
            <v>33.00202006.08.3</v>
          </cell>
        </row>
        <row r="75">
          <cell r="S75"/>
          <cell r="T75">
            <v>1.2665422607906252</v>
          </cell>
          <cell r="AI75" t="str">
            <v>33.00202006.08.4</v>
          </cell>
        </row>
        <row r="76">
          <cell r="S76"/>
          <cell r="T76">
            <v>1.4301111825000001</v>
          </cell>
          <cell r="AI76" t="str">
            <v>33.00202007.13.1</v>
          </cell>
        </row>
        <row r="77">
          <cell r="S77"/>
          <cell r="T77">
            <v>1.3548934198800004</v>
          </cell>
          <cell r="AI77" t="str">
            <v>33.00202007.13.2</v>
          </cell>
        </row>
        <row r="78">
          <cell r="S78"/>
          <cell r="T78">
            <v>1.2797104320000003</v>
          </cell>
          <cell r="AI78" t="str">
            <v>33.00202007.13.3</v>
          </cell>
        </row>
        <row r="79">
          <cell r="S79"/>
          <cell r="T79">
            <v>1.2441461760000001</v>
          </cell>
          <cell r="AI79" t="str">
            <v>33.00202007.13.4</v>
          </cell>
        </row>
        <row r="80">
          <cell r="S80"/>
          <cell r="T80">
            <v>1.1549386648800002</v>
          </cell>
          <cell r="AI80" t="str">
            <v>33.00202008.02.1</v>
          </cell>
        </row>
        <row r="81">
          <cell r="S81"/>
          <cell r="T81">
            <v>1</v>
          </cell>
          <cell r="AI81" t="str">
            <v>33.00202009.01.1</v>
          </cell>
        </row>
        <row r="83">
          <cell r="S83"/>
          <cell r="T83"/>
        </row>
      </sheetData>
      <sheetData sheetId="18">
        <row r="5">
          <cell r="S5" t="str">
            <v>scenariul 2</v>
          </cell>
          <cell r="T5"/>
        </row>
        <row r="6">
          <cell r="S6" t="str">
            <v>Coeficient</v>
          </cell>
          <cell r="T6"/>
        </row>
        <row r="7">
          <cell r="S7"/>
          <cell r="T7"/>
          <cell r="AI7">
            <v>1</v>
          </cell>
        </row>
        <row r="8">
          <cell r="S8" t="str">
            <v>Grad I</v>
          </cell>
          <cell r="T8" t="str">
            <v>Grad II</v>
          </cell>
          <cell r="AI8" t="str">
            <v>cod concatenat 1</v>
          </cell>
        </row>
        <row r="9">
          <cell r="S9">
            <v>2.5901369999999999</v>
          </cell>
          <cell r="T9">
            <v>2.8779299999999997</v>
          </cell>
          <cell r="AI9" t="str">
            <v>34.00101001.01.2</v>
          </cell>
        </row>
        <row r="10">
          <cell r="S10">
            <v>2.0930400000000002</v>
          </cell>
          <cell r="T10">
            <v>2.3256000000000001</v>
          </cell>
          <cell r="AI10" t="str">
            <v>34.00101002.01.2</v>
          </cell>
        </row>
        <row r="11">
          <cell r="S11"/>
        </row>
        <row r="12">
          <cell r="T12">
            <v>2.3137080000000001</v>
          </cell>
        </row>
        <row r="14">
          <cell r="S14" t="str">
            <v>scenariul 2</v>
          </cell>
          <cell r="T14"/>
        </row>
        <row r="15">
          <cell r="S15" t="str">
            <v>Coeficient</v>
          </cell>
          <cell r="T15"/>
        </row>
        <row r="16">
          <cell r="S16"/>
          <cell r="T16"/>
          <cell r="AI16"/>
        </row>
        <row r="17">
          <cell r="S17"/>
          <cell r="T17"/>
          <cell r="AI17" t="str">
            <v>cod concatenat 1</v>
          </cell>
        </row>
        <row r="18">
          <cell r="S18"/>
          <cell r="T18">
            <v>1.8584000000000001</v>
          </cell>
          <cell r="AI18" t="str">
            <v>34.00201001.06.1</v>
          </cell>
        </row>
        <row r="19">
          <cell r="S19"/>
          <cell r="T19">
            <v>1.67256</v>
          </cell>
          <cell r="AI19" t="str">
            <v>34.00201001.06.2</v>
          </cell>
        </row>
        <row r="20">
          <cell r="S20"/>
          <cell r="T20">
            <v>1.505304</v>
          </cell>
          <cell r="AI20" t="str">
            <v>34.00201001.06.3</v>
          </cell>
        </row>
        <row r="21">
          <cell r="S21"/>
          <cell r="T21">
            <v>1.3848796800000001</v>
          </cell>
          <cell r="AI21" t="str">
            <v>34.00201001.06.4</v>
          </cell>
        </row>
        <row r="22">
          <cell r="S22"/>
          <cell r="T22">
            <v>1.67256</v>
          </cell>
          <cell r="AI22" t="str">
            <v>34.00201002.09.1</v>
          </cell>
        </row>
        <row r="23">
          <cell r="S23"/>
          <cell r="T23">
            <v>1.505304</v>
          </cell>
          <cell r="AI23" t="str">
            <v>34.00201002.09.2</v>
          </cell>
        </row>
        <row r="24">
          <cell r="S24"/>
          <cell r="T24">
            <v>1.3848796800000001</v>
          </cell>
          <cell r="AI24" t="str">
            <v>34.00201002.09.3</v>
          </cell>
        </row>
        <row r="25">
          <cell r="S25"/>
          <cell r="T25">
            <v>1.2740893056</v>
          </cell>
          <cell r="AI25" t="str">
            <v>34.00201002.09.4</v>
          </cell>
        </row>
        <row r="26">
          <cell r="S26"/>
          <cell r="T26">
            <v>1.575029308125</v>
          </cell>
          <cell r="AI26" t="str">
            <v>34.00201003.02.1</v>
          </cell>
        </row>
        <row r="27">
          <cell r="S27"/>
          <cell r="T27">
            <v>1.4533062038950002</v>
          </cell>
          <cell r="AI27" t="str">
            <v>34.00201003.02.2</v>
          </cell>
        </row>
        <row r="28">
          <cell r="S28"/>
          <cell r="T28">
            <v>1.37671511534375</v>
          </cell>
          <cell r="AI28" t="str">
            <v>34.00201003.02.3</v>
          </cell>
        </row>
        <row r="29">
          <cell r="S29"/>
          <cell r="T29">
            <v>1.3369057197234375</v>
          </cell>
          <cell r="AI29" t="str">
            <v>34.00201003.02.4</v>
          </cell>
        </row>
        <row r="30">
          <cell r="S30"/>
          <cell r="T30">
            <v>1.2871000642500001</v>
          </cell>
          <cell r="AI30" t="str">
            <v>34.00201004.08.1</v>
          </cell>
        </row>
        <row r="31">
          <cell r="S31"/>
          <cell r="T31">
            <v>1.2742019895404806</v>
          </cell>
          <cell r="AI31" t="str">
            <v>34.00201004.08.2</v>
          </cell>
        </row>
        <row r="32">
          <cell r="S32"/>
          <cell r="T32">
            <v>1.2165780506880004</v>
          </cell>
          <cell r="AI32" t="str">
            <v>34.00201004.08.3</v>
          </cell>
        </row>
        <row r="33">
          <cell r="S33"/>
          <cell r="T33">
            <v>1.195486236672</v>
          </cell>
          <cell r="AI33" t="str">
            <v>34.00201004.08.4</v>
          </cell>
        </row>
        <row r="34">
          <cell r="S34"/>
          <cell r="T34">
            <v>1.2871000642500001</v>
          </cell>
          <cell r="AI34" t="str">
            <v>34.00201005.03.1</v>
          </cell>
        </row>
        <row r="35">
          <cell r="S35"/>
          <cell r="T35">
            <v>1.2742019895404806</v>
          </cell>
          <cell r="AI35" t="str">
            <v>34.00201005.03.2</v>
          </cell>
        </row>
        <row r="36">
          <cell r="S36"/>
          <cell r="T36">
            <v>1.2165780506880004</v>
          </cell>
          <cell r="AI36" t="str">
            <v>34.00201005.03.3</v>
          </cell>
        </row>
        <row r="37">
          <cell r="S37"/>
          <cell r="T37">
            <v>1.195486236672</v>
          </cell>
          <cell r="AI37" t="str">
            <v>34.00201005.03.4</v>
          </cell>
        </row>
        <row r="38">
          <cell r="T38">
            <v>1.67256</v>
          </cell>
        </row>
        <row r="39">
          <cell r="T39">
            <v>1.505304</v>
          </cell>
        </row>
        <row r="40">
          <cell r="T40">
            <v>1.3848796800000001</v>
          </cell>
        </row>
        <row r="41">
          <cell r="T41">
            <v>1.2740893056</v>
          </cell>
        </row>
        <row r="42">
          <cell r="T42">
            <v>1.2871000642500001</v>
          </cell>
        </row>
        <row r="43">
          <cell r="T43">
            <v>1.2742019895404806</v>
          </cell>
        </row>
        <row r="44">
          <cell r="T44">
            <v>1.2165780506880004</v>
          </cell>
        </row>
        <row r="45">
          <cell r="T45">
            <v>1.195486236672</v>
          </cell>
        </row>
      </sheetData>
      <sheetData sheetId="19">
        <row r="6">
          <cell r="S6" t="str">
            <v>scenariul 2</v>
          </cell>
          <cell r="T6"/>
        </row>
        <row r="7">
          <cell r="S7" t="str">
            <v>Coeficient</v>
          </cell>
          <cell r="T7"/>
        </row>
        <row r="8">
          <cell r="S8"/>
          <cell r="T8"/>
          <cell r="AI8">
            <v>1</v>
          </cell>
        </row>
        <row r="9">
          <cell r="S9" t="str">
            <v>Grad I</v>
          </cell>
          <cell r="T9" t="str">
            <v>Grad II</v>
          </cell>
          <cell r="AI9" t="str">
            <v>cod concatenat 1</v>
          </cell>
        </row>
        <row r="10">
          <cell r="S10">
            <v>1.9875704062499997</v>
          </cell>
          <cell r="T10">
            <v>2.3383181249999998</v>
          </cell>
          <cell r="AI10" t="str">
            <v>35.00101001.01.2</v>
          </cell>
        </row>
        <row r="11">
          <cell r="S11">
            <v>1.8532124999999999</v>
          </cell>
          <cell r="T11">
            <v>2.18025</v>
          </cell>
          <cell r="AI11" t="str">
            <v>35.00101002.02.2</v>
          </cell>
        </row>
        <row r="12">
          <cell r="S12">
            <v>1.7601344144999997</v>
          </cell>
          <cell r="T12">
            <v>2.0707463699999997</v>
          </cell>
          <cell r="AI12" t="str">
            <v>35.00101003.01.2</v>
          </cell>
        </row>
        <row r="13">
          <cell r="S13">
            <v>1.5116732667253521</v>
          </cell>
          <cell r="T13">
            <v>1.7784391373239437</v>
          </cell>
          <cell r="AI13" t="str">
            <v>35.00101004.04.2</v>
          </cell>
        </row>
        <row r="14">
          <cell r="S14">
            <v>1.4267027711336402</v>
          </cell>
          <cell r="T14">
            <v>1.5852253012596003</v>
          </cell>
          <cell r="AI14" t="str">
            <v>35.00101005.01.2</v>
          </cell>
        </row>
        <row r="15">
          <cell r="S15"/>
        </row>
        <row r="16">
          <cell r="T16">
            <v>1.03</v>
          </cell>
        </row>
        <row r="17">
          <cell r="T17">
            <v>2.0367608625000004</v>
          </cell>
        </row>
        <row r="20">
          <cell r="S20" t="str">
            <v>scenariul 2</v>
          </cell>
          <cell r="T20"/>
        </row>
        <row r="21">
          <cell r="S21" t="str">
            <v>Coeficient</v>
          </cell>
          <cell r="T21"/>
        </row>
        <row r="22">
          <cell r="S22"/>
          <cell r="T22"/>
          <cell r="AI22"/>
        </row>
        <row r="23">
          <cell r="S23"/>
          <cell r="T23"/>
          <cell r="AI23" t="str">
            <v>cod concatenat 1</v>
          </cell>
        </row>
        <row r="24">
          <cell r="S24"/>
          <cell r="T24">
            <v>1.6359525000000001</v>
          </cell>
          <cell r="AI24" t="str">
            <v>35.00201001.01.1</v>
          </cell>
        </row>
        <row r="25">
          <cell r="S25"/>
          <cell r="T25">
            <v>1.5499083600000008</v>
          </cell>
          <cell r="AI25" t="str">
            <v>35.00201001.01.2</v>
          </cell>
        </row>
        <row r="26">
          <cell r="S26"/>
          <cell r="T26">
            <v>1.4090076000000005</v>
          </cell>
          <cell r="AI26" t="str">
            <v>35.00201001.01.3</v>
          </cell>
        </row>
        <row r="27">
          <cell r="S27"/>
          <cell r="T27">
            <v>1.3337824500000002</v>
          </cell>
          <cell r="AI27" t="str">
            <v>35.00201002.01.1</v>
          </cell>
        </row>
        <row r="28">
          <cell r="S28"/>
          <cell r="T28">
            <v>1.2636311688000006</v>
          </cell>
          <cell r="AI28" t="str">
            <v>35.00201002.01.2</v>
          </cell>
        </row>
        <row r="29">
          <cell r="S29"/>
          <cell r="T29">
            <v>1.1935123200000004</v>
          </cell>
          <cell r="AI29" t="str">
            <v>35.00201002.01.3</v>
          </cell>
        </row>
        <row r="30">
          <cell r="S30"/>
          <cell r="T30">
            <v>1.3104412571250001</v>
          </cell>
          <cell r="AI30" t="str">
            <v>35.00201003.01.1</v>
          </cell>
        </row>
        <row r="31">
          <cell r="S31"/>
          <cell r="T31">
            <v>1.2415176233460006</v>
          </cell>
          <cell r="AI31" t="str">
            <v>35.00201003.01.2</v>
          </cell>
        </row>
        <row r="32">
          <cell r="S32"/>
          <cell r="T32">
            <v>1.1726258544000003</v>
          </cell>
          <cell r="AI32" t="str">
            <v>35.00201003.01.3</v>
          </cell>
        </row>
        <row r="33">
          <cell r="S33"/>
          <cell r="T33">
            <v>1.2871000642500001</v>
          </cell>
          <cell r="AI33" t="str">
            <v>35.00201004.01.1</v>
          </cell>
        </row>
        <row r="34">
          <cell r="S34"/>
          <cell r="T34">
            <v>1.2194040778920003</v>
          </cell>
          <cell r="AI34" t="str">
            <v>35.00201004.01.2</v>
          </cell>
        </row>
        <row r="35">
          <cell r="S35"/>
          <cell r="T35">
            <v>1.1517393888000003</v>
          </cell>
          <cell r="AI35" t="str">
            <v>35.00201004.01.3</v>
          </cell>
        </row>
        <row r="43">
          <cell r="S43" t="str">
            <v>Coeficient</v>
          </cell>
          <cell r="T43"/>
        </row>
        <row r="44">
          <cell r="S44"/>
          <cell r="T44"/>
        </row>
        <row r="45">
          <cell r="S45" t="str">
            <v>Grad I</v>
          </cell>
          <cell r="T45" t="str">
            <v>Grad II</v>
          </cell>
        </row>
        <row r="46">
          <cell r="S46">
            <v>1.8881918859374998</v>
          </cell>
          <cell r="T46">
            <v>2.2214022187499998</v>
          </cell>
        </row>
        <row r="47">
          <cell r="S47">
            <v>1.760551875</v>
          </cell>
          <cell r="T47">
            <v>2.0712375000000001</v>
          </cell>
        </row>
        <row r="48">
          <cell r="S48">
            <v>1.6721276937749996</v>
          </cell>
          <cell r="T48">
            <v>1.9672090514999996</v>
          </cell>
        </row>
        <row r="49">
          <cell r="S49">
            <v>1.4360896033890844</v>
          </cell>
          <cell r="T49">
            <v>1.6895171804577465</v>
          </cell>
        </row>
        <row r="50">
          <cell r="S50">
            <v>1.3474415060706602</v>
          </cell>
          <cell r="T50">
            <v>1.5852253012596003</v>
          </cell>
        </row>
        <row r="51">
          <cell r="S51"/>
          <cell r="T51"/>
        </row>
        <row r="52">
          <cell r="S52"/>
          <cell r="T52"/>
        </row>
        <row r="53">
          <cell r="S53"/>
          <cell r="T53">
            <v>1.9349228193750003</v>
          </cell>
        </row>
        <row r="54">
          <cell r="S54"/>
          <cell r="T54"/>
        </row>
        <row r="55">
          <cell r="S55"/>
          <cell r="T55"/>
        </row>
        <row r="56">
          <cell r="S56" t="str">
            <v>scenariul 2</v>
          </cell>
          <cell r="T56"/>
        </row>
        <row r="57">
          <cell r="S57" t="str">
            <v>Coeficient</v>
          </cell>
          <cell r="T57"/>
        </row>
        <row r="58">
          <cell r="S58"/>
          <cell r="T58"/>
        </row>
        <row r="59">
          <cell r="S59"/>
          <cell r="T59"/>
        </row>
        <row r="60">
          <cell r="S60"/>
          <cell r="T60">
            <v>1.554154875</v>
          </cell>
        </row>
        <row r="61">
          <cell r="S61"/>
          <cell r="T61">
            <v>1.4724129420000007</v>
          </cell>
        </row>
        <row r="62">
          <cell r="S62"/>
          <cell r="T62">
            <v>1.3385572200000004</v>
          </cell>
        </row>
        <row r="63">
          <cell r="S63"/>
          <cell r="T63">
            <v>1.2670933275</v>
          </cell>
        </row>
        <row r="64">
          <cell r="S64"/>
          <cell r="T64">
            <v>1.2004496103600004</v>
          </cell>
        </row>
        <row r="65">
          <cell r="S65"/>
          <cell r="T65">
            <v>1.1338367040000004</v>
          </cell>
        </row>
        <row r="66">
          <cell r="S66"/>
          <cell r="T66">
            <v>1.1782908825187501</v>
          </cell>
        </row>
        <row r="67">
          <cell r="S67"/>
          <cell r="T67">
            <v>1.1683623782580752</v>
          </cell>
        </row>
        <row r="68">
          <cell r="S68"/>
          <cell r="T68">
            <v>1.1312573988090378</v>
          </cell>
        </row>
        <row r="69">
          <cell r="S69"/>
          <cell r="T69">
            <v>1.2227450610375001</v>
          </cell>
        </row>
        <row r="70">
          <cell r="S70"/>
          <cell r="T70">
            <v>1.1584338739974003</v>
          </cell>
        </row>
        <row r="71">
          <cell r="S71"/>
          <cell r="T71">
            <v>1.0941524193600003</v>
          </cell>
        </row>
        <row r="72">
          <cell r="S72"/>
          <cell r="T72"/>
        </row>
        <row r="74">
          <cell r="S74"/>
          <cell r="T74"/>
        </row>
      </sheetData>
      <sheetData sheetId="20"/>
      <sheetData sheetId="21">
        <row r="1">
          <cell r="S1"/>
          <cell r="T1" t="str">
            <v>vertical!A1</v>
          </cell>
          <cell r="AI1"/>
        </row>
        <row r="2">
          <cell r="S2"/>
          <cell r="T2"/>
          <cell r="AI2"/>
        </row>
        <row r="3">
          <cell r="S3"/>
          <cell r="T3"/>
          <cell r="AI3"/>
        </row>
        <row r="4">
          <cell r="S4"/>
          <cell r="T4"/>
          <cell r="AI4"/>
        </row>
        <row r="5">
          <cell r="S5"/>
          <cell r="T5"/>
          <cell r="AI5"/>
        </row>
        <row r="6">
          <cell r="S6"/>
          <cell r="T6"/>
          <cell r="AI6"/>
        </row>
        <row r="7">
          <cell r="S7"/>
          <cell r="T7"/>
          <cell r="AI7"/>
        </row>
        <row r="8">
          <cell r="S8" t="str">
            <v>Coeficient</v>
          </cell>
          <cell r="T8"/>
          <cell r="AI8"/>
        </row>
        <row r="9">
          <cell r="S9"/>
          <cell r="T9"/>
          <cell r="AI9">
            <v>1</v>
          </cell>
        </row>
        <row r="10">
          <cell r="S10" t="str">
            <v>Grad I</v>
          </cell>
          <cell r="T10" t="str">
            <v>Grad II</v>
          </cell>
          <cell r="AI10" t="str">
            <v>cod concatenat 1</v>
          </cell>
        </row>
        <row r="11">
          <cell r="S11">
            <v>5.5</v>
          </cell>
          <cell r="T11">
            <v>5.5</v>
          </cell>
          <cell r="AI11" t="str">
            <v>41.00100001.01.2</v>
          </cell>
        </row>
        <row r="12">
          <cell r="S12">
            <v>5.2857142857142723</v>
          </cell>
          <cell r="T12">
            <v>5.2857142857142723</v>
          </cell>
          <cell r="AI12" t="str">
            <v>41.00100002.01.2</v>
          </cell>
        </row>
        <row r="13">
          <cell r="S13">
            <v>5.2249999999999996</v>
          </cell>
          <cell r="T13">
            <v>5.2249999999999996</v>
          </cell>
          <cell r="AI13" t="str">
            <v>41.00100003.01.2</v>
          </cell>
        </row>
        <row r="14">
          <cell r="S14">
            <v>4.8600000000000003</v>
          </cell>
          <cell r="T14">
            <v>4.8600000000000003</v>
          </cell>
          <cell r="AI14" t="str">
            <v>41.00100004.02.2</v>
          </cell>
        </row>
        <row r="15">
          <cell r="S15">
            <v>4.8600000000000003</v>
          </cell>
          <cell r="T15">
            <v>4.8600000000000003</v>
          </cell>
          <cell r="AI15" t="str">
            <v>41.00100005.01.2</v>
          </cell>
        </row>
        <row r="16">
          <cell r="S16">
            <v>4.4400000000000004</v>
          </cell>
          <cell r="T16">
            <v>4.4400000000000004</v>
          </cell>
          <cell r="AI16" t="str">
            <v>41.00100006.01.2</v>
          </cell>
        </row>
        <row r="17">
          <cell r="S17">
            <v>4.34</v>
          </cell>
          <cell r="T17">
            <v>4.34</v>
          </cell>
          <cell r="AI17" t="str">
            <v>41.00100007.01.2</v>
          </cell>
        </row>
        <row r="18">
          <cell r="S18">
            <v>3.8267605633802813</v>
          </cell>
          <cell r="T18">
            <v>3.8267605633802813</v>
          </cell>
          <cell r="AI18" t="str">
            <v>41.00100008.01.2</v>
          </cell>
        </row>
        <row r="19">
          <cell r="AI19"/>
        </row>
        <row r="20">
          <cell r="AI20"/>
        </row>
        <row r="21">
          <cell r="T21">
            <v>4.6662288750000016</v>
          </cell>
          <cell r="AI21"/>
        </row>
        <row r="22">
          <cell r="S22"/>
          <cell r="T22">
            <v>3.6727500000000002</v>
          </cell>
          <cell r="AI22"/>
        </row>
        <row r="23">
          <cell r="S23"/>
          <cell r="T23"/>
          <cell r="AI23"/>
        </row>
        <row r="24">
          <cell r="S24"/>
          <cell r="T24"/>
          <cell r="AI24"/>
        </row>
        <row r="25">
          <cell r="S25"/>
          <cell r="T25"/>
          <cell r="AI25" t="str">
            <v>cod concatenat 1</v>
          </cell>
        </row>
        <row r="26">
          <cell r="S26"/>
          <cell r="T26">
            <v>3.7479750000000007</v>
          </cell>
          <cell r="AI26" t="str">
            <v>42.00100001.01.1</v>
          </cell>
        </row>
        <row r="27">
          <cell r="S27" t="str">
            <v>raportat la ministru consilier</v>
          </cell>
          <cell r="T27">
            <v>3.5695000000000006</v>
          </cell>
          <cell r="AI27" t="str">
            <v>42.00100002.01.1</v>
          </cell>
        </row>
        <row r="28">
          <cell r="S28" t="str">
            <v>echivalat cu ministrul consilier din a8, c2, 2.1, ministerul economiei</v>
          </cell>
          <cell r="T28">
            <v>3.2450000000000001</v>
          </cell>
          <cell r="AI28" t="str">
            <v>42.00100003.01.1</v>
          </cell>
        </row>
        <row r="29">
          <cell r="S29" t="str">
            <v>echivalat cu ministrul consilier din a8, c2, 2.1, ministerul economiei</v>
          </cell>
          <cell r="T29">
            <v>2.9499999999999997</v>
          </cell>
          <cell r="AI29" t="str">
            <v>42.00100004.02.1</v>
          </cell>
        </row>
        <row r="30">
          <cell r="S30" t="str">
            <v>echivalat cu ministrul consilier din a8, c2, 2.1, ministerul economiei</v>
          </cell>
          <cell r="T30">
            <v>2.5</v>
          </cell>
          <cell r="AI30" t="str">
            <v>42.00100005.02.1</v>
          </cell>
        </row>
        <row r="31">
          <cell r="S31" t="str">
            <v>echivalat cu ministrul consilier din a8, c2, 2.1, ministerul economiei</v>
          </cell>
          <cell r="T31">
            <v>2.3154560000000011</v>
          </cell>
          <cell r="AI31" t="str">
            <v>42.00100006.02.1</v>
          </cell>
        </row>
        <row r="32">
          <cell r="S32" t="str">
            <v>echivalat cu ministrul consilier din a8, c2, 2.1, ministerul economiei</v>
          </cell>
          <cell r="T32">
            <v>2.1049600000000006</v>
          </cell>
          <cell r="AI32" t="str">
            <v>42.00100007.01.1</v>
          </cell>
        </row>
        <row r="33">
          <cell r="S33"/>
          <cell r="T33">
            <v>1.9136000000000002</v>
          </cell>
          <cell r="AI33" t="str">
            <v>42.00100008.02.1</v>
          </cell>
        </row>
        <row r="34">
          <cell r="S34"/>
          <cell r="T34"/>
          <cell r="AI34"/>
        </row>
        <row r="37">
          <cell r="S37"/>
          <cell r="T37"/>
          <cell r="AI37"/>
        </row>
        <row r="38">
          <cell r="S38"/>
          <cell r="T38"/>
          <cell r="AI38"/>
        </row>
        <row r="39">
          <cell r="S39"/>
          <cell r="T39"/>
          <cell r="AI39"/>
        </row>
        <row r="40">
          <cell r="S40"/>
          <cell r="T40"/>
          <cell r="AI40" t="str">
            <v>cod concatenat 1</v>
          </cell>
        </row>
        <row r="41">
          <cell r="S41"/>
          <cell r="T41">
            <v>2.5</v>
          </cell>
          <cell r="AI41" t="str">
            <v>42.00200001.03.1</v>
          </cell>
        </row>
        <row r="42">
          <cell r="S42"/>
          <cell r="T42">
            <v>2.2159090909090908</v>
          </cell>
          <cell r="AI42" t="str">
            <v>42.00200002.03.1</v>
          </cell>
        </row>
        <row r="43">
          <cell r="S43"/>
          <cell r="T43">
            <v>2.0170454545454546</v>
          </cell>
          <cell r="AI43" t="str">
            <v>42.00200003.03.1</v>
          </cell>
        </row>
        <row r="44">
          <cell r="S44"/>
          <cell r="T44">
            <v>1.9318181818181817</v>
          </cell>
          <cell r="AI44" t="str">
            <v>42.00200004.05.1</v>
          </cell>
        </row>
        <row r="45">
          <cell r="S45"/>
          <cell r="T45">
            <v>1.8749999999999996</v>
          </cell>
          <cell r="AI45" t="str">
            <v>42.00200005.04.1</v>
          </cell>
        </row>
        <row r="46">
          <cell r="S46"/>
          <cell r="T46">
            <v>1.3930326704545453</v>
          </cell>
          <cell r="AI46" t="str">
            <v>42.00200006.05.1</v>
          </cell>
        </row>
        <row r="47">
          <cell r="S47"/>
          <cell r="T47">
            <v>1.3651349431818178</v>
          </cell>
          <cell r="AI47" t="str">
            <v>42.00200007.04.1</v>
          </cell>
        </row>
        <row r="48">
          <cell r="S48"/>
          <cell r="T48">
            <v>1.8749999999999996</v>
          </cell>
          <cell r="AI48" t="str">
            <v>42.00200008.04.1</v>
          </cell>
        </row>
        <row r="49">
          <cell r="S49"/>
          <cell r="T49">
            <v>1.7539595170454543</v>
          </cell>
          <cell r="AI49" t="str">
            <v>42.00200009.04.1</v>
          </cell>
        </row>
        <row r="50">
          <cell r="S50"/>
          <cell r="T50">
            <v>1.3651349431818178</v>
          </cell>
          <cell r="AI50" t="str">
            <v>42.00200010.04.1</v>
          </cell>
        </row>
        <row r="51">
          <cell r="S51"/>
          <cell r="T51">
            <v>1.3232883522727272</v>
          </cell>
          <cell r="AI51" t="str">
            <v>42.00200011.04.1</v>
          </cell>
        </row>
        <row r="52">
          <cell r="S52"/>
          <cell r="T52">
            <v>2.0880681818181817</v>
          </cell>
          <cell r="AI52" t="str">
            <v>42.00200012.01.1</v>
          </cell>
        </row>
        <row r="53">
          <cell r="S53"/>
          <cell r="T53">
            <v>1.4488281249999999</v>
          </cell>
          <cell r="AI53" t="str">
            <v>42.00200013.01.1</v>
          </cell>
        </row>
        <row r="54">
          <cell r="S54"/>
          <cell r="T54">
            <v>1.3790838068181817</v>
          </cell>
          <cell r="AI54" t="str">
            <v>42.00200014.01.1</v>
          </cell>
        </row>
        <row r="55">
          <cell r="S55"/>
          <cell r="T55">
            <v>1.9318181818181817</v>
          </cell>
          <cell r="AI55" t="str">
            <v>42.00200015.01.1</v>
          </cell>
        </row>
        <row r="56">
          <cell r="S56"/>
          <cell r="T56">
            <v>1.3372372159090908</v>
          </cell>
          <cell r="AI56" t="str">
            <v>42.00200016.01.1</v>
          </cell>
        </row>
        <row r="57">
          <cell r="S57"/>
          <cell r="T57">
            <v>1.5883167613636362</v>
          </cell>
          <cell r="AI57" t="str">
            <v>42.00200017.01.1</v>
          </cell>
        </row>
        <row r="58">
          <cell r="S58"/>
          <cell r="T58">
            <v>1.3093394886363634</v>
          </cell>
          <cell r="AI58" t="str">
            <v>42.00200018.01.1</v>
          </cell>
        </row>
        <row r="59">
          <cell r="S59"/>
          <cell r="T59">
            <v>1.3093394886363634</v>
          </cell>
          <cell r="AI59" t="str">
            <v>42.00200019.01.1</v>
          </cell>
        </row>
        <row r="60">
          <cell r="S60"/>
          <cell r="T60">
            <v>1.253544034090909</v>
          </cell>
          <cell r="AI60" t="str">
            <v>42.00200020.01.1</v>
          </cell>
        </row>
        <row r="68">
          <cell r="N68">
            <v>4.95</v>
          </cell>
        </row>
        <row r="69">
          <cell r="N69">
            <v>4.7571428571428456</v>
          </cell>
        </row>
        <row r="70">
          <cell r="N70">
            <v>4.7024999999999997</v>
          </cell>
        </row>
        <row r="71">
          <cell r="N71">
            <v>4.3733250000000004</v>
          </cell>
        </row>
        <row r="72">
          <cell r="N72">
            <v>3.9060000000000001</v>
          </cell>
        </row>
        <row r="75">
          <cell r="N75">
            <v>2.4205000000000001</v>
          </cell>
        </row>
        <row r="76">
          <cell r="N76">
            <v>2.2931920000000008</v>
          </cell>
        </row>
        <row r="77">
          <cell r="N77">
            <v>2.0847200000000004</v>
          </cell>
        </row>
        <row r="78">
          <cell r="N78">
            <v>2.35</v>
          </cell>
        </row>
        <row r="79">
          <cell r="N79">
            <v>2.2264000000000008</v>
          </cell>
        </row>
        <row r="80">
          <cell r="N80">
            <v>2.0240000000000005</v>
          </cell>
        </row>
        <row r="81">
          <cell r="N81">
            <v>1.84</v>
          </cell>
        </row>
        <row r="82">
          <cell r="N82">
            <v>2.35</v>
          </cell>
        </row>
        <row r="83">
          <cell r="N83">
            <v>2.2264000000000008</v>
          </cell>
        </row>
        <row r="84">
          <cell r="N84">
            <v>2.0240000000000005</v>
          </cell>
        </row>
        <row r="85">
          <cell r="N85">
            <v>1.84</v>
          </cell>
        </row>
        <row r="86">
          <cell r="N86">
            <v>1.8584000000000001</v>
          </cell>
        </row>
        <row r="87">
          <cell r="N87">
            <v>1.67256</v>
          </cell>
        </row>
        <row r="88">
          <cell r="N88">
            <v>1.505304</v>
          </cell>
        </row>
        <row r="89">
          <cell r="N89">
            <v>1.3848796800000001</v>
          </cell>
        </row>
        <row r="90">
          <cell r="N90">
            <v>1.6466450000000001</v>
          </cell>
        </row>
        <row r="91">
          <cell r="N91">
            <v>1.5600384800000007</v>
          </cell>
        </row>
        <row r="92">
          <cell r="N92">
            <v>1.4734720000000003</v>
          </cell>
        </row>
        <row r="93">
          <cell r="N93">
            <v>1.4399840000000002</v>
          </cell>
        </row>
        <row r="94">
          <cell r="N94">
            <v>1.6466450000000001</v>
          </cell>
        </row>
        <row r="95">
          <cell r="N95">
            <v>1.5600384800000007</v>
          </cell>
        </row>
        <row r="96">
          <cell r="N96">
            <v>1.4734720000000003</v>
          </cell>
        </row>
        <row r="97">
          <cell r="N97">
            <v>1.4399840000000002</v>
          </cell>
        </row>
        <row r="98">
          <cell r="N98">
            <v>1.5890124250000002</v>
          </cell>
        </row>
        <row r="99">
          <cell r="N99">
            <v>1.5054371332000005</v>
          </cell>
        </row>
        <row r="100">
          <cell r="N100">
            <v>1.4219004800000004</v>
          </cell>
        </row>
        <row r="101">
          <cell r="N101">
            <v>1.3823846400000002</v>
          </cell>
        </row>
      </sheetData>
      <sheetData sheetId="22">
        <row r="1">
          <cell r="AI1"/>
        </row>
        <row r="2">
          <cell r="AI2"/>
        </row>
        <row r="3">
          <cell r="T3"/>
          <cell r="AI3"/>
        </row>
        <row r="4">
          <cell r="T4">
            <v>6.8475000000000001</v>
          </cell>
          <cell r="AI4"/>
        </row>
        <row r="5">
          <cell r="T5">
            <v>6.6763125000000008</v>
          </cell>
          <cell r="AI5"/>
        </row>
        <row r="6">
          <cell r="T6" t="str">
            <v>Coeficient 2027</v>
          </cell>
          <cell r="AI6"/>
        </row>
        <row r="7">
          <cell r="T7"/>
          <cell r="AI7">
            <v>1</v>
          </cell>
        </row>
        <row r="8">
          <cell r="T8"/>
          <cell r="AI8" t="str">
            <v>cod concatenat 1</v>
          </cell>
        </row>
        <row r="9">
          <cell r="T9">
            <v>5.5</v>
          </cell>
          <cell r="AI9" t="str">
            <v>51.00101001.01.1</v>
          </cell>
        </row>
        <row r="10">
          <cell r="T10">
            <v>5.3624999999999998</v>
          </cell>
          <cell r="AI10" t="str">
            <v>51.00101001.01.2</v>
          </cell>
        </row>
        <row r="11">
          <cell r="T11">
            <v>5.3624999999999998</v>
          </cell>
          <cell r="AI11" t="str">
            <v>51.00101002.01.1</v>
          </cell>
        </row>
        <row r="12">
          <cell r="T12">
            <v>5.2284375000000001</v>
          </cell>
          <cell r="AI12" t="str">
            <v>51.00101002.01.2</v>
          </cell>
        </row>
        <row r="13">
          <cell r="T13">
            <v>5.0977265625000001</v>
          </cell>
          <cell r="AI13" t="str">
            <v>51.00101002.01.3</v>
          </cell>
        </row>
        <row r="14">
          <cell r="T14">
            <v>4.9702833984375001</v>
          </cell>
          <cell r="AI14" t="str">
            <v>51.00101002.01.4</v>
          </cell>
        </row>
        <row r="15">
          <cell r="T15">
            <v>5.0977265625000001</v>
          </cell>
          <cell r="AI15" t="str">
            <v>51.00101003.02.1</v>
          </cell>
        </row>
        <row r="16">
          <cell r="T16">
            <v>4.9702833984375001</v>
          </cell>
          <cell r="AI16" t="str">
            <v>51.00101003.02.2</v>
          </cell>
        </row>
        <row r="17">
          <cell r="T17">
            <v>4.8460263134765622</v>
          </cell>
          <cell r="AI17" t="str">
            <v>51.00101003.02.3</v>
          </cell>
        </row>
        <row r="18">
          <cell r="T18">
            <v>4.7248756556396483</v>
          </cell>
          <cell r="AI18" t="str">
            <v>51.00101003.02.4</v>
          </cell>
        </row>
        <row r="19">
          <cell r="T19">
            <v>4.4000000000000004</v>
          </cell>
          <cell r="AI19" t="str">
            <v>51.00101004.01.1</v>
          </cell>
        </row>
        <row r="20">
          <cell r="T20">
            <v>4.2240000000000002</v>
          </cell>
          <cell r="AI20" t="str">
            <v>51.00101004.01.2</v>
          </cell>
        </row>
        <row r="21">
          <cell r="T21">
            <v>4.05504</v>
          </cell>
          <cell r="AI21" t="str">
            <v>51.00101004.01.3</v>
          </cell>
        </row>
        <row r="22">
          <cell r="T22">
            <v>3.8928384</v>
          </cell>
          <cell r="AI22" t="str">
            <v>51.00101004.01.4</v>
          </cell>
        </row>
        <row r="23">
          <cell r="T23">
            <v>3.7371248640000001</v>
          </cell>
          <cell r="AI23" t="str">
            <v>51.00101004.01.5</v>
          </cell>
        </row>
        <row r="24">
          <cell r="T24">
            <v>3.5876398694399998</v>
          </cell>
          <cell r="AI24" t="str">
            <v>51.00101004.01.6</v>
          </cell>
        </row>
        <row r="25">
          <cell r="T25">
            <v>2.7553074197299199</v>
          </cell>
          <cell r="AI25" t="str">
            <v>51.00101005.01.1</v>
          </cell>
        </row>
        <row r="26">
          <cell r="T26">
            <v>2.8701118955520002</v>
          </cell>
          <cell r="AI26" t="str">
            <v>51.00101005.01.2</v>
          </cell>
        </row>
        <row r="27">
          <cell r="T27">
            <v>2.35</v>
          </cell>
          <cell r="AI27" t="str">
            <v>51.00101006.01.1</v>
          </cell>
        </row>
        <row r="28">
          <cell r="T28">
            <v>2.4675000000000002</v>
          </cell>
          <cell r="AI28" t="str">
            <v>51.00101007.01.1</v>
          </cell>
        </row>
        <row r="29">
          <cell r="T29"/>
        </row>
        <row r="32">
          <cell r="AI32"/>
        </row>
      </sheetData>
      <sheetData sheetId="23">
        <row r="1">
          <cell r="AI1"/>
        </row>
        <row r="2">
          <cell r="AI2"/>
        </row>
        <row r="3">
          <cell r="AI3"/>
        </row>
        <row r="4">
          <cell r="AI4"/>
        </row>
        <row r="5">
          <cell r="AI5"/>
        </row>
        <row r="6">
          <cell r="T6" t="str">
            <v>Coeficient 2027</v>
          </cell>
          <cell r="AI6"/>
        </row>
        <row r="7">
          <cell r="T7"/>
          <cell r="AI7">
            <v>1</v>
          </cell>
        </row>
        <row r="8">
          <cell r="T8">
            <v>0.95</v>
          </cell>
          <cell r="AI8" t="str">
            <v>cod concatenat 1</v>
          </cell>
        </row>
        <row r="9">
          <cell r="T9">
            <v>5.39</v>
          </cell>
          <cell r="AI9" t="str">
            <v>51.00201001.01.1</v>
          </cell>
        </row>
        <row r="10">
          <cell r="T10">
            <v>5.2552499999999993</v>
          </cell>
          <cell r="AI10" t="str">
            <v>51.00201001.01.2</v>
          </cell>
        </row>
        <row r="11">
          <cell r="T11">
            <v>5.1501449999999993</v>
          </cell>
          <cell r="AI11" t="str">
            <v>51.00201001.01.3</v>
          </cell>
        </row>
        <row r="12">
          <cell r="T12">
            <v>5.0471420999999994</v>
          </cell>
          <cell r="AI12" t="str">
            <v>51.00201001.01.4</v>
          </cell>
        </row>
        <row r="13">
          <cell r="T13">
            <v>5.2552499999999993</v>
          </cell>
          <cell r="AI13" t="str">
            <v>51.00201002.01.1</v>
          </cell>
        </row>
        <row r="14">
          <cell r="T14">
            <v>5.1238687499999997</v>
          </cell>
          <cell r="AI14" t="str">
            <v>51.00201002.01.2</v>
          </cell>
        </row>
        <row r="15">
          <cell r="T15">
            <v>4.9957720312499996</v>
          </cell>
          <cell r="AI15" t="str">
            <v>51.00201002.01.3</v>
          </cell>
        </row>
        <row r="16">
          <cell r="T16">
            <v>4.8708777304687496</v>
          </cell>
          <cell r="AI16" t="str">
            <v>51.00201002.01.4</v>
          </cell>
        </row>
        <row r="17">
          <cell r="T17">
            <v>4.9957720312499996</v>
          </cell>
          <cell r="AI17" t="str">
            <v>51.00201003.02.1</v>
          </cell>
        </row>
        <row r="18">
          <cell r="T18">
            <v>4.8708777304687496</v>
          </cell>
          <cell r="AI18" t="str">
            <v>51.00201003.02.2</v>
          </cell>
        </row>
        <row r="19">
          <cell r="T19">
            <v>4.7491057872070312</v>
          </cell>
          <cell r="AI19" t="str">
            <v>51.00201003.02.3</v>
          </cell>
        </row>
        <row r="20">
          <cell r="T20">
            <v>4.6303781425268555</v>
          </cell>
          <cell r="AI20" t="str">
            <v>51.00201003.02.4</v>
          </cell>
        </row>
        <row r="21">
          <cell r="T21">
            <v>4.3120000000000003</v>
          </cell>
          <cell r="AI21" t="str">
            <v>51.00201004.01.1</v>
          </cell>
        </row>
        <row r="22">
          <cell r="T22">
            <v>4.1395200000000001</v>
          </cell>
          <cell r="AI22" t="str">
            <v>51.00201004.01.2</v>
          </cell>
        </row>
        <row r="23">
          <cell r="T23">
            <v>3.9739391999999998</v>
          </cell>
          <cell r="AI23" t="str">
            <v>51.00201004.01.3</v>
          </cell>
        </row>
        <row r="24">
          <cell r="T24">
            <v>3.8149816319999998</v>
          </cell>
          <cell r="AI24" t="str">
            <v>51.00201004.01.4</v>
          </cell>
        </row>
        <row r="25">
          <cell r="T25">
            <v>3.6623823667200002</v>
          </cell>
          <cell r="AI25" t="str">
            <v>51.00201004.01.5</v>
          </cell>
        </row>
        <row r="26">
          <cell r="T26">
            <v>3.5158870720511999</v>
          </cell>
          <cell r="AI26" t="str">
            <v>51.00201004.01.6</v>
          </cell>
        </row>
        <row r="27">
          <cell r="T27">
            <v>2.7002012713353216</v>
          </cell>
          <cell r="AI27" t="str">
            <v>51.00201005.01.1</v>
          </cell>
        </row>
        <row r="28">
          <cell r="T28">
            <v>2.8127096576409603</v>
          </cell>
          <cell r="AI28" t="str">
            <v>51.00201005.01.2</v>
          </cell>
        </row>
        <row r="31">
          <cell r="T31"/>
          <cell r="AI31"/>
        </row>
      </sheetData>
      <sheetData sheetId="24">
        <row r="2">
          <cell r="T2" t="str">
            <v>scenariul 2</v>
          </cell>
        </row>
        <row r="3">
          <cell r="T3">
            <v>2.8236599999999998</v>
          </cell>
        </row>
        <row r="4">
          <cell r="T4">
            <v>2.5483531500000001</v>
          </cell>
          <cell r="AI4">
            <v>1</v>
          </cell>
        </row>
        <row r="5">
          <cell r="T5" t="str">
            <v>Coeficient 2027</v>
          </cell>
          <cell r="AI5" t="str">
            <v>cod concatenat 1</v>
          </cell>
        </row>
        <row r="6">
          <cell r="T6">
            <v>3.6</v>
          </cell>
          <cell r="AI6" t="str">
            <v>52.00101001.05.1</v>
          </cell>
        </row>
        <row r="7">
          <cell r="T7">
            <v>3.24</v>
          </cell>
          <cell r="AI7" t="str">
            <v>52.00101002.03.1</v>
          </cell>
        </row>
        <row r="8">
          <cell r="T8">
            <v>5.5</v>
          </cell>
          <cell r="AI8" t="str">
            <v>52.00101003.01.1</v>
          </cell>
        </row>
        <row r="9">
          <cell r="T9">
            <v>5</v>
          </cell>
          <cell r="AI9" t="str">
            <v>52.00101004.01.1</v>
          </cell>
        </row>
        <row r="10">
          <cell r="T10">
            <v>2.7</v>
          </cell>
          <cell r="AI10" t="str">
            <v>52.00101005.05.1</v>
          </cell>
        </row>
        <row r="11">
          <cell r="T11">
            <v>2.4300000000000002</v>
          </cell>
          <cell r="AI11" t="str">
            <v>52.00101006.01.1</v>
          </cell>
        </row>
        <row r="12">
          <cell r="T12">
            <v>2.2679999999999998</v>
          </cell>
          <cell r="AI12" t="str">
            <v>52.00101007.07.1</v>
          </cell>
        </row>
        <row r="13">
          <cell r="T13">
            <v>2.1545999999999998</v>
          </cell>
          <cell r="AI13" t="str">
            <v>52.00101007.07.2</v>
          </cell>
        </row>
        <row r="14">
          <cell r="T14">
            <v>2.0468699999999997</v>
          </cell>
          <cell r="AI14" t="str">
            <v>52.00101007.07.3</v>
          </cell>
        </row>
        <row r="15">
          <cell r="T15">
            <v>1.9445264999999996</v>
          </cell>
          <cell r="AI15" t="str">
            <v>52.00101007.07.4</v>
          </cell>
        </row>
        <row r="16">
          <cell r="T16">
            <v>1.8473001749999995</v>
          </cell>
          <cell r="AI16" t="str">
            <v>52.00101007.07.5</v>
          </cell>
        </row>
        <row r="17">
          <cell r="T17">
            <v>2.1545999999999998</v>
          </cell>
          <cell r="AI17" t="str">
            <v>52.00101008.07.1</v>
          </cell>
        </row>
        <row r="18">
          <cell r="T18">
            <v>2.0468699999999997</v>
          </cell>
          <cell r="AI18" t="str">
            <v>52.00101008.07.2</v>
          </cell>
        </row>
        <row r="19">
          <cell r="T19">
            <v>1.9445264999999996</v>
          </cell>
          <cell r="AI19" t="str">
            <v>52.00101008.07.3</v>
          </cell>
        </row>
        <row r="20">
          <cell r="T20">
            <v>1.8473001749999995</v>
          </cell>
          <cell r="AI20" t="str">
            <v>52.00101008.07.4</v>
          </cell>
        </row>
        <row r="21">
          <cell r="T21">
            <v>1.7549351662499995</v>
          </cell>
          <cell r="AI21" t="str">
            <v>52.00101008.07.5</v>
          </cell>
        </row>
        <row r="22">
          <cell r="T22">
            <v>2.0468699999999997</v>
          </cell>
          <cell r="AI22" t="str">
            <v>52.00101009.07.1</v>
          </cell>
        </row>
        <row r="23">
          <cell r="T23">
            <v>2.0468699999999997</v>
          </cell>
          <cell r="AI23" t="str">
            <v>52.00101010.05.1</v>
          </cell>
        </row>
        <row r="24">
          <cell r="T24">
            <v>1.9445264999999996</v>
          </cell>
          <cell r="AI24" t="str">
            <v>52.00101010.05.2</v>
          </cell>
        </row>
        <row r="25">
          <cell r="T25">
            <v>1.8473001749999995</v>
          </cell>
          <cell r="AI25" t="str">
            <v>52.00101010.05.3</v>
          </cell>
        </row>
        <row r="26">
          <cell r="T26">
            <v>1.7549351662499995</v>
          </cell>
          <cell r="AI26" t="str">
            <v>52.00101010.05.4</v>
          </cell>
        </row>
        <row r="27">
          <cell r="T27">
            <v>1.6671884079374995</v>
          </cell>
          <cell r="AI27" t="str">
            <v>52.00101010.05.5</v>
          </cell>
        </row>
        <row r="28">
          <cell r="T28">
            <v>1.9445264999999996</v>
          </cell>
          <cell r="AI28" t="str">
            <v>52.00101011.05.1</v>
          </cell>
        </row>
        <row r="29">
          <cell r="T29">
            <v>1.8473001749999995</v>
          </cell>
          <cell r="AI29" t="str">
            <v>52.00101011.05.2</v>
          </cell>
        </row>
        <row r="30">
          <cell r="T30">
            <v>1.7549351662499995</v>
          </cell>
          <cell r="AI30" t="str">
            <v>52.00101011.05.3</v>
          </cell>
        </row>
        <row r="31">
          <cell r="T31">
            <v>1.6671884079374995</v>
          </cell>
          <cell r="AI31" t="str">
            <v>52.00101011.05.4</v>
          </cell>
        </row>
        <row r="32">
          <cell r="T32">
            <v>1.5838289875406244</v>
          </cell>
          <cell r="AI32" t="str">
            <v>52.00101011.05.5</v>
          </cell>
        </row>
        <row r="33">
          <cell r="T33">
            <v>1.5838289875406244</v>
          </cell>
          <cell r="AI33" t="str">
            <v>52.00101012.05.1</v>
          </cell>
        </row>
        <row r="34">
          <cell r="T34">
            <v>2.0468699999999997</v>
          </cell>
          <cell r="AI34" t="str">
            <v>52.00101013.01.1</v>
          </cell>
        </row>
        <row r="35">
          <cell r="T35">
            <v>1.9445264999999996</v>
          </cell>
          <cell r="AI35" t="str">
            <v>52.00101013.01.2</v>
          </cell>
        </row>
        <row r="36">
          <cell r="T36">
            <v>1.8473001749999995</v>
          </cell>
          <cell r="AI36" t="str">
            <v>52.00101013.01.3</v>
          </cell>
        </row>
        <row r="37">
          <cell r="T37">
            <v>1.7549351662499995</v>
          </cell>
          <cell r="AI37" t="str">
            <v>52.00101013.01.4</v>
          </cell>
        </row>
        <row r="38">
          <cell r="T38">
            <v>1.6671884079374995</v>
          </cell>
          <cell r="AI38" t="str">
            <v>52.00101013.01.5</v>
          </cell>
        </row>
        <row r="39">
          <cell r="T39">
            <v>1.5838289875406244</v>
          </cell>
          <cell r="AI39" t="str">
            <v>52.00101014.01.1</v>
          </cell>
        </row>
        <row r="40">
          <cell r="T40">
            <v>2.8701118955520002</v>
          </cell>
        </row>
      </sheetData>
      <sheetData sheetId="25">
        <row r="1">
          <cell r="AI1"/>
        </row>
        <row r="2">
          <cell r="T2" t="str">
            <v>scenariul 2</v>
          </cell>
          <cell r="AI2"/>
        </row>
        <row r="3">
          <cell r="T3"/>
          <cell r="AI3"/>
        </row>
        <row r="4">
          <cell r="T4" t="str">
            <v>Coeficient</v>
          </cell>
          <cell r="AI4"/>
        </row>
        <row r="5">
          <cell r="T5"/>
          <cell r="AI5" t="str">
            <v>cod concatenat 1</v>
          </cell>
        </row>
        <row r="6">
          <cell r="T6">
            <v>1.4254460887865621</v>
          </cell>
          <cell r="AI6" t="str">
            <v>53.00101001.02.1</v>
          </cell>
        </row>
        <row r="7">
          <cell r="T7">
            <v>1.3541737843472339</v>
          </cell>
          <cell r="AI7" t="str">
            <v>53.00101001.02.2</v>
          </cell>
        </row>
        <row r="8">
          <cell r="T8">
            <v>1.2864650951298722</v>
          </cell>
          <cell r="AI8" t="str">
            <v>53.00101001.02.3</v>
          </cell>
        </row>
        <row r="9">
          <cell r="T9">
            <v>1.2221418403733786</v>
          </cell>
          <cell r="AI9" t="str">
            <v>53.00101001.02.4</v>
          </cell>
        </row>
        <row r="10">
          <cell r="T10">
            <v>1.1610347483547097</v>
          </cell>
          <cell r="AI10" t="str">
            <v>53.00101001.02.5</v>
          </cell>
        </row>
        <row r="11">
          <cell r="T11">
            <v>1.3541737843472339</v>
          </cell>
          <cell r="AI11" t="str">
            <v>53.00101002.01.1</v>
          </cell>
        </row>
        <row r="12">
          <cell r="T12">
            <v>1.2864650951298722</v>
          </cell>
          <cell r="AI12" t="str">
            <v>53.00101002.01.2</v>
          </cell>
        </row>
        <row r="13">
          <cell r="T13">
            <v>1.2221418403733786</v>
          </cell>
          <cell r="AI13" t="str">
            <v>53.00101002.01.3</v>
          </cell>
        </row>
        <row r="14">
          <cell r="T14">
            <v>1.1610347483547097</v>
          </cell>
          <cell r="AI14" t="str">
            <v>53.00101002.01.4</v>
          </cell>
        </row>
        <row r="15">
          <cell r="T15">
            <v>1.102983010936974</v>
          </cell>
          <cell r="AI15" t="str">
            <v>53.00101002.01.5</v>
          </cell>
        </row>
        <row r="20">
          <cell r="T20"/>
        </row>
        <row r="21">
          <cell r="T21"/>
        </row>
        <row r="22">
          <cell r="T22"/>
        </row>
        <row r="23">
          <cell r="T23"/>
        </row>
        <row r="24">
          <cell r="T24"/>
        </row>
      </sheetData>
      <sheetData sheetId="26">
        <row r="1">
          <cell r="AI1"/>
        </row>
        <row r="2">
          <cell r="T2" t="str">
            <v>scenariul 2</v>
          </cell>
          <cell r="AI2"/>
        </row>
        <row r="3">
          <cell r="T3"/>
          <cell r="AI3"/>
        </row>
        <row r="4">
          <cell r="T4" t="str">
            <v>Coeficient</v>
          </cell>
          <cell r="AI4"/>
        </row>
        <row r="5">
          <cell r="T5"/>
          <cell r="AI5" t="str">
            <v>cod concatenat 1</v>
          </cell>
        </row>
        <row r="6">
          <cell r="T6">
            <v>4</v>
          </cell>
          <cell r="AI6" t="str">
            <v>54.00101001.01.1</v>
          </cell>
        </row>
        <row r="7">
          <cell r="T7">
            <v>3.52</v>
          </cell>
          <cell r="AI7" t="str">
            <v>54.00101001.01.2</v>
          </cell>
        </row>
        <row r="8">
          <cell r="T8">
            <v>3.0975999999999999</v>
          </cell>
          <cell r="AI8" t="str">
            <v>54.00101001.01.3</v>
          </cell>
        </row>
        <row r="9">
          <cell r="T9">
            <v>2.7258879999999999</v>
          </cell>
          <cell r="AI9" t="str">
            <v>54.00101001.01.4</v>
          </cell>
        </row>
        <row r="10">
          <cell r="T10">
            <v>2.4</v>
          </cell>
          <cell r="AI10" t="str">
            <v>54.00101001.01.5</v>
          </cell>
        </row>
        <row r="11">
          <cell r="T11">
            <v>3.08</v>
          </cell>
          <cell r="AI11" t="str">
            <v>54.00101002.01.1</v>
          </cell>
        </row>
        <row r="12">
          <cell r="T12">
            <v>2.7720000000000002</v>
          </cell>
          <cell r="AI12" t="str">
            <v>54.00101002.01.2</v>
          </cell>
        </row>
        <row r="13">
          <cell r="T13">
            <v>2.4393600000000002</v>
          </cell>
          <cell r="AI13" t="str">
            <v>54.00101002.01.3</v>
          </cell>
        </row>
        <row r="14">
          <cell r="T14">
            <v>2.2686048000000003</v>
          </cell>
          <cell r="AI14" t="str">
            <v>54.00101002.01.4</v>
          </cell>
        </row>
        <row r="15">
          <cell r="T15">
            <v>2.2005466560000002</v>
          </cell>
          <cell r="AI15" t="str">
            <v>54.00101002.01.5</v>
          </cell>
        </row>
        <row r="16">
          <cell r="T16">
            <v>2.2679999999999998</v>
          </cell>
          <cell r="AI16" t="str">
            <v>54.00101003.01.1</v>
          </cell>
        </row>
        <row r="17">
          <cell r="T17">
            <v>2.1545999999999998</v>
          </cell>
          <cell r="AI17" t="str">
            <v>54.00101003.01.2</v>
          </cell>
        </row>
        <row r="18">
          <cell r="T18">
            <v>2.0468699999999997</v>
          </cell>
          <cell r="AI18" t="str">
            <v>54.00101003.01.3</v>
          </cell>
        </row>
        <row r="19">
          <cell r="T19">
            <v>1.9445264999999996</v>
          </cell>
          <cell r="AI19" t="str">
            <v>54.00101003.01.4</v>
          </cell>
        </row>
        <row r="20">
          <cell r="T20">
            <v>1.8473001749999995</v>
          </cell>
          <cell r="AI20" t="str">
            <v>54.00101003.01.5</v>
          </cell>
        </row>
        <row r="21">
          <cell r="T21">
            <v>2.1545999999999998</v>
          </cell>
          <cell r="AI21" t="str">
            <v>54.00101004.01.1</v>
          </cell>
        </row>
        <row r="22">
          <cell r="T22">
            <v>2.0468699999999997</v>
          </cell>
          <cell r="AI22" t="str">
            <v>54.00101004.01.2</v>
          </cell>
        </row>
        <row r="23">
          <cell r="T23">
            <v>1.9445264999999996</v>
          </cell>
          <cell r="AI23" t="str">
            <v>54.00101004.01.3</v>
          </cell>
        </row>
        <row r="24">
          <cell r="T24">
            <v>1.8473001749999995</v>
          </cell>
          <cell r="AI24" t="str">
            <v>54.00101004.01.4</v>
          </cell>
        </row>
        <row r="25">
          <cell r="T25">
            <v>1.7549351662499995</v>
          </cell>
          <cell r="AI25" t="str">
            <v>54.00101004.01.5</v>
          </cell>
        </row>
        <row r="26">
          <cell r="T26"/>
        </row>
        <row r="27">
          <cell r="T27"/>
        </row>
      </sheetData>
      <sheetData sheetId="27">
        <row r="2">
          <cell r="T2" t="str">
            <v>scenariul 2</v>
          </cell>
        </row>
        <row r="4">
          <cell r="T4" t="str">
            <v>Coeficient</v>
          </cell>
          <cell r="AI4"/>
        </row>
        <row r="5">
          <cell r="T5"/>
          <cell r="AI5" t="str">
            <v>cod concatenat 1</v>
          </cell>
        </row>
        <row r="6">
          <cell r="T6">
            <v>5.1918889134587918</v>
          </cell>
          <cell r="AI6" t="str">
            <v>55.00101001.01.1</v>
          </cell>
        </row>
        <row r="7">
          <cell r="T7">
            <v>4.7198990122352651</v>
          </cell>
          <cell r="AI7" t="str">
            <v>55.00101002.01.1</v>
          </cell>
        </row>
        <row r="8">
          <cell r="T8">
            <v>4.2908172838502407</v>
          </cell>
          <cell r="AI8" t="str">
            <v>55.00101003.02.1</v>
          </cell>
        </row>
        <row r="9">
          <cell r="T9">
            <v>3.3006286798848001</v>
          </cell>
          <cell r="AI9" t="str">
            <v>55.00101004.01.1</v>
          </cell>
        </row>
        <row r="10">
          <cell r="T10">
            <v>3.1355972458905601</v>
          </cell>
          <cell r="AI10" t="str">
            <v>55.00101004.01.2</v>
          </cell>
        </row>
        <row r="11">
          <cell r="T11">
            <v>2.9788173835960321</v>
          </cell>
          <cell r="AI11" t="str">
            <v>55.00101004.01.3</v>
          </cell>
        </row>
        <row r="12">
          <cell r="T12">
            <v>2.8298765144162306</v>
          </cell>
          <cell r="AI12" t="str">
            <v>55.00101004.01.4</v>
          </cell>
        </row>
        <row r="13">
          <cell r="T13">
            <v>2.6883826886954187</v>
          </cell>
          <cell r="AI13" t="str">
            <v>55.00101004.01.5</v>
          </cell>
        </row>
        <row r="14">
          <cell r="T14">
            <v>2.9705658118963201</v>
          </cell>
          <cell r="AI14" t="str">
            <v>55.00101005.01.1</v>
          </cell>
        </row>
        <row r="15">
          <cell r="T15">
            <v>2.8220375213015041</v>
          </cell>
          <cell r="AI15" t="str">
            <v>55.00101005.01.2</v>
          </cell>
        </row>
        <row r="16">
          <cell r="T16">
            <v>2.6809356452364286</v>
          </cell>
          <cell r="AI16" t="str">
            <v>55.00101005.01.3</v>
          </cell>
        </row>
        <row r="17">
          <cell r="T17">
            <v>2.5468888629746069</v>
          </cell>
          <cell r="AI17" t="str">
            <v>55.00101005.01.4</v>
          </cell>
        </row>
        <row r="18">
          <cell r="T18">
            <v>2.4195444198258764</v>
          </cell>
          <cell r="AI18" t="str">
            <v>55.00101005.01.5</v>
          </cell>
        </row>
        <row r="19">
          <cell r="T19">
            <v>2.6140979144687617</v>
          </cell>
          <cell r="AI19" t="str">
            <v>55.00101006.01.1</v>
          </cell>
        </row>
        <row r="20">
          <cell r="T20">
            <v>2.4833930187453235</v>
          </cell>
          <cell r="AI20" t="str">
            <v>55.00101006.01.2</v>
          </cell>
        </row>
        <row r="21">
          <cell r="T21">
            <v>2.3592233678080574</v>
          </cell>
          <cell r="AI21" t="str">
            <v>55.00101006.01.3</v>
          </cell>
        </row>
        <row r="22">
          <cell r="T22">
            <v>2.2412621994176543</v>
          </cell>
          <cell r="AI22" t="str">
            <v>55.00101006.01.4</v>
          </cell>
        </row>
        <row r="23">
          <cell r="T23">
            <v>2.1291990894467716</v>
          </cell>
          <cell r="AI23" t="str">
            <v>55.00101006.01.5</v>
          </cell>
        </row>
        <row r="24">
          <cell r="T24">
            <v>2.3004061647325105</v>
          </cell>
          <cell r="AI24" t="str">
            <v>55.00101007.01.1</v>
          </cell>
        </row>
        <row r="25">
          <cell r="T25">
            <v>2.185385856495885</v>
          </cell>
          <cell r="AI25" t="str">
            <v>55.00101007.01.2</v>
          </cell>
        </row>
        <row r="26">
          <cell r="T26">
            <v>2.0761165636710905</v>
          </cell>
          <cell r="AI26" t="str">
            <v>55.00101007.01.3</v>
          </cell>
        </row>
        <row r="27">
          <cell r="T27">
            <v>1.972310735487536</v>
          </cell>
          <cell r="AI27" t="str">
            <v>55.00101007.01.4</v>
          </cell>
        </row>
        <row r="28">
          <cell r="T28">
            <v>1.8736951987131591</v>
          </cell>
          <cell r="AI28" t="str">
            <v>55.00101007.01.5</v>
          </cell>
        </row>
        <row r="29">
          <cell r="T29">
            <v>1.8643267227195934</v>
          </cell>
          <cell r="AI29" t="str">
            <v>55.00101008.01.1</v>
          </cell>
        </row>
        <row r="30">
          <cell r="T30">
            <v>1.8685049073039814</v>
          </cell>
          <cell r="AI30" t="str">
            <v>55.00101009.01.1</v>
          </cell>
        </row>
        <row r="31">
          <cell r="T31">
            <v>1.7750796619387823</v>
          </cell>
          <cell r="AI31" t="str">
            <v>55.00101009.01.2</v>
          </cell>
        </row>
        <row r="32">
          <cell r="T32">
            <v>1.686325678841843</v>
          </cell>
          <cell r="AI32" t="str">
            <v>55.00101009.01.3</v>
          </cell>
        </row>
        <row r="33">
          <cell r="T33">
            <v>1.6020093948997509</v>
          </cell>
          <cell r="AI33" t="str">
            <v>55.00101009.01.4</v>
          </cell>
        </row>
        <row r="34">
          <cell r="T34">
            <v>1.5219089251547633</v>
          </cell>
          <cell r="AI34" t="str">
            <v>55.00101009.01.5</v>
          </cell>
        </row>
        <row r="35">
          <cell r="T35">
            <v>1.5142993805289895</v>
          </cell>
          <cell r="AI35" t="str">
            <v>55.00101010.01.1</v>
          </cell>
        </row>
        <row r="36">
          <cell r="T36">
            <v>1.3436959536000004</v>
          </cell>
          <cell r="AI36" t="str">
            <v>55.00101011.01.1</v>
          </cell>
        </row>
        <row r="37">
          <cell r="T37">
            <v>1.2765111559200002</v>
          </cell>
          <cell r="AI37" t="str">
            <v>55.00101011.01.2</v>
          </cell>
        </row>
        <row r="38">
          <cell r="T38">
            <v>1.2126855981240001</v>
          </cell>
          <cell r="AI38" t="str">
            <v>55.00101011.01.3</v>
          </cell>
        </row>
        <row r="39">
          <cell r="T39">
            <v>1.1520513182178</v>
          </cell>
          <cell r="AI39" t="str">
            <v>55.00101011.01.4</v>
          </cell>
        </row>
        <row r="40">
          <cell r="T40">
            <v>1.09444875230691</v>
          </cell>
          <cell r="AI40" t="str">
            <v>55.00101011.01.5</v>
          </cell>
        </row>
        <row r="41">
          <cell r="T41">
            <v>1.0889765085453753</v>
          </cell>
          <cell r="AI41" t="str">
            <v>55.00101012.01.1</v>
          </cell>
        </row>
      </sheetData>
      <sheetData sheetId="28">
        <row r="4">
          <cell r="T4"/>
        </row>
        <row r="6">
          <cell r="T6"/>
        </row>
        <row r="7">
          <cell r="T7"/>
        </row>
        <row r="8">
          <cell r="T8" t="str">
            <v>Coeficient 2027</v>
          </cell>
          <cell r="AI8">
            <v>1</v>
          </cell>
        </row>
        <row r="9">
          <cell r="T9" t="str">
            <v>Grad II</v>
          </cell>
          <cell r="AI9" t="str">
            <v>cod concatenat 1</v>
          </cell>
        </row>
        <row r="10">
          <cell r="T10">
            <v>4.2322499999999996</v>
          </cell>
          <cell r="AI10" t="str">
            <v>56.00101001.01.2</v>
          </cell>
        </row>
        <row r="11">
          <cell r="T11">
            <v>3.9359925000000002</v>
          </cell>
          <cell r="AI11" t="str">
            <v>56.00101002.01.2</v>
          </cell>
        </row>
        <row r="12">
          <cell r="T12">
            <v>3.9359925000000002</v>
          </cell>
          <cell r="AI12" t="str">
            <v>56.00101003.01.2</v>
          </cell>
        </row>
        <row r="13">
          <cell r="T13">
            <v>3.6</v>
          </cell>
          <cell r="AI13" t="str">
            <v>56.00101004.01.2</v>
          </cell>
        </row>
        <row r="14">
          <cell r="T14">
            <v>3.5154000000000001</v>
          </cell>
          <cell r="AI14" t="str">
            <v>56.00101005.01.2</v>
          </cell>
        </row>
        <row r="15">
          <cell r="T15">
            <v>3.3396300000000001</v>
          </cell>
          <cell r="AI15" t="str">
            <v>56.00101006.01.2</v>
          </cell>
        </row>
        <row r="16">
          <cell r="T16">
            <v>3.3396300000000001</v>
          </cell>
          <cell r="AI16" t="str">
            <v>56.00101007.01.2</v>
          </cell>
        </row>
        <row r="18">
          <cell r="T18">
            <v>3.1125000000000003</v>
          </cell>
        </row>
        <row r="20">
          <cell r="T20"/>
          <cell r="AI20"/>
        </row>
        <row r="21">
          <cell r="T21" t="str">
            <v>Coeficient 2027</v>
          </cell>
          <cell r="AI21" t="str">
            <v>cod concatenat 1</v>
          </cell>
        </row>
        <row r="22">
          <cell r="T22">
            <v>2.5</v>
          </cell>
          <cell r="AI22" t="str">
            <v>56.00201001.02.1</v>
          </cell>
        </row>
        <row r="23">
          <cell r="T23">
            <v>2.25</v>
          </cell>
          <cell r="AI23" t="str">
            <v>56.00201001.02.2</v>
          </cell>
        </row>
        <row r="24">
          <cell r="T24">
            <v>2.0249999999999999</v>
          </cell>
          <cell r="AI24" t="str">
            <v>56.00201001.02.3</v>
          </cell>
        </row>
        <row r="25">
          <cell r="T25">
            <v>1.8225</v>
          </cell>
          <cell r="AI25" t="str">
            <v>56.00201001.02.4</v>
          </cell>
        </row>
        <row r="26">
          <cell r="T26">
            <v>2.3154560000000011</v>
          </cell>
          <cell r="AI26" t="str">
            <v>56.00201002.02.1</v>
          </cell>
        </row>
        <row r="27">
          <cell r="T27">
            <v>2.0839104000000011</v>
          </cell>
          <cell r="AI27" t="str">
            <v>56.00201002.02.2</v>
          </cell>
        </row>
        <row r="28">
          <cell r="T28">
            <v>1.8755193600000011</v>
          </cell>
          <cell r="AI28" t="str">
            <v>56.00201002.02.3</v>
          </cell>
        </row>
        <row r="29">
          <cell r="T29">
            <v>1.6879674240000011</v>
          </cell>
          <cell r="AI29" t="str">
            <v>56.00201002.02.4</v>
          </cell>
        </row>
        <row r="30">
          <cell r="T30">
            <v>1.519170681600001</v>
          </cell>
          <cell r="AI30" t="str">
            <v>56.00201002.02.5</v>
          </cell>
        </row>
        <row r="31">
          <cell r="T31">
            <v>2.1049600000000006</v>
          </cell>
          <cell r="AI31" t="str">
            <v>56.00201003.02.1</v>
          </cell>
        </row>
        <row r="32">
          <cell r="T32">
            <v>1.8944640000000006</v>
          </cell>
          <cell r="AI32" t="str">
            <v>56.00201003.02.2</v>
          </cell>
        </row>
        <row r="33">
          <cell r="T33">
            <v>1.7050176000000006</v>
          </cell>
          <cell r="AI33" t="str">
            <v>56.00201003.02.3</v>
          </cell>
        </row>
        <row r="34">
          <cell r="T34">
            <v>1.5345158400000005</v>
          </cell>
          <cell r="AI34" t="str">
            <v>56.00201003.02.4</v>
          </cell>
        </row>
        <row r="35">
          <cell r="T35">
            <v>1.3810642560000006</v>
          </cell>
          <cell r="AI35" t="str">
            <v>56.00201003.02.5</v>
          </cell>
        </row>
        <row r="36">
          <cell r="T36">
            <v>1.9136000000000002</v>
          </cell>
          <cell r="AI36" t="str">
            <v>56.00201004.02.1</v>
          </cell>
        </row>
        <row r="37">
          <cell r="T37">
            <v>2.25</v>
          </cell>
          <cell r="AI37" t="str">
            <v>56.00201005.04.1</v>
          </cell>
        </row>
        <row r="38">
          <cell r="T38">
            <v>2.0249999999999999</v>
          </cell>
          <cell r="AI38" t="str">
            <v>56.00201005.04.2</v>
          </cell>
        </row>
        <row r="39">
          <cell r="T39">
            <v>1.8225</v>
          </cell>
          <cell r="AI39" t="str">
            <v>56.00201005.04.3</v>
          </cell>
        </row>
        <row r="40">
          <cell r="T40">
            <v>1.64025</v>
          </cell>
          <cell r="AI40" t="str">
            <v>56.00201005.04.4</v>
          </cell>
        </row>
        <row r="41">
          <cell r="T41">
            <v>1.4762250000000001</v>
          </cell>
          <cell r="AI41" t="str">
            <v>56.00201005.04.5</v>
          </cell>
        </row>
        <row r="42">
          <cell r="T42">
            <v>2.0839104000000011</v>
          </cell>
          <cell r="AI42" t="str">
            <v>56.00201006.04.1</v>
          </cell>
        </row>
        <row r="43">
          <cell r="T43">
            <v>1.8755193600000011</v>
          </cell>
          <cell r="AI43" t="str">
            <v>56.00201006.04.2</v>
          </cell>
        </row>
        <row r="44">
          <cell r="T44">
            <v>1.6879674240000011</v>
          </cell>
          <cell r="AI44" t="str">
            <v>56.00201006.04.3</v>
          </cell>
        </row>
        <row r="45">
          <cell r="T45">
            <v>1.519170681600001</v>
          </cell>
          <cell r="AI45" t="str">
            <v>56.00201006.04.4</v>
          </cell>
        </row>
        <row r="46">
          <cell r="T46">
            <v>1.3672536134400008</v>
          </cell>
          <cell r="AI46" t="str">
            <v>56.00201006.04.5</v>
          </cell>
        </row>
        <row r="47">
          <cell r="T47">
            <v>1.8944640000000006</v>
          </cell>
          <cell r="AI47" t="str">
            <v>56.00201007.04.1</v>
          </cell>
        </row>
        <row r="48">
          <cell r="T48">
            <v>1.7050176000000006</v>
          </cell>
          <cell r="AI48" t="str">
            <v>56.00201007.04.2</v>
          </cell>
        </row>
        <row r="49">
          <cell r="T49">
            <v>1.5345158400000005</v>
          </cell>
          <cell r="AI49" t="str">
            <v>56.00201007.04.3</v>
          </cell>
        </row>
        <row r="50">
          <cell r="T50">
            <v>1.3810642560000006</v>
          </cell>
          <cell r="AI50" t="str">
            <v>56.00201007.04.4</v>
          </cell>
        </row>
        <row r="51">
          <cell r="T51">
            <v>1.2429578304000006</v>
          </cell>
          <cell r="AI51" t="str">
            <v>56.00201007.04.5</v>
          </cell>
        </row>
        <row r="52">
          <cell r="T52">
            <v>1.2126417857560983</v>
          </cell>
          <cell r="AI52" t="str">
            <v>56.00201008.04.1</v>
          </cell>
        </row>
        <row r="53">
          <cell r="T53">
            <v>2.1385000000000001</v>
          </cell>
          <cell r="AI53" t="str">
            <v>56.00201009.01.1</v>
          </cell>
        </row>
        <row r="54">
          <cell r="T54">
            <v>2.0850374999999999</v>
          </cell>
          <cell r="AI54" t="str">
            <v>56.00201009.01.2</v>
          </cell>
        </row>
        <row r="55">
          <cell r="T55">
            <v>2.0329115624999998</v>
          </cell>
          <cell r="AI55" t="str">
            <v>56.00201009.01.3</v>
          </cell>
        </row>
        <row r="56">
          <cell r="T56">
            <v>1.9820887734374997</v>
          </cell>
          <cell r="AI56" t="str">
            <v>56.00201009.01.4</v>
          </cell>
        </row>
        <row r="57">
          <cell r="T57">
            <v>1.9325365541015622</v>
          </cell>
          <cell r="AI57" t="str">
            <v>56.00201009.01.5</v>
          </cell>
        </row>
        <row r="58">
          <cell r="T58">
            <v>2.0260240000000009</v>
          </cell>
          <cell r="AI58" t="str">
            <v>56.00201010.01.1</v>
          </cell>
        </row>
        <row r="59">
          <cell r="T59">
            <v>1.9753734000000009</v>
          </cell>
          <cell r="AI59" t="str">
            <v>56.00201010.01.2</v>
          </cell>
        </row>
        <row r="60">
          <cell r="T60">
            <v>1.9259890650000009</v>
          </cell>
          <cell r="AI60" t="str">
            <v>56.00201010.01.3</v>
          </cell>
        </row>
        <row r="61">
          <cell r="T61">
            <v>1.8778393383750007</v>
          </cell>
          <cell r="AI61" t="str">
            <v>56.00201010.01.4</v>
          </cell>
        </row>
        <row r="62">
          <cell r="T62">
            <v>1.8308933549156257</v>
          </cell>
          <cell r="AI62" t="str">
            <v>56.00201010.01.5</v>
          </cell>
        </row>
        <row r="63">
          <cell r="T63">
            <v>1.9259890650000009</v>
          </cell>
          <cell r="AI63" t="str">
            <v>56.00201011.01.1</v>
          </cell>
        </row>
        <row r="64">
          <cell r="T64">
            <v>1.8778393383750007</v>
          </cell>
          <cell r="AI64" t="str">
            <v>56.00201011.01.2</v>
          </cell>
        </row>
        <row r="65">
          <cell r="T65">
            <v>1.8308933549156257</v>
          </cell>
          <cell r="AI65" t="str">
            <v>56.00201011.01.3</v>
          </cell>
        </row>
        <row r="66">
          <cell r="T66">
            <v>1.7851210210427351</v>
          </cell>
          <cell r="AI66" t="str">
            <v>56.00201011.01.4</v>
          </cell>
        </row>
        <row r="67">
          <cell r="T67">
            <v>1.7404929955166666</v>
          </cell>
          <cell r="AI67" t="str">
            <v>56.00201011.01.5</v>
          </cell>
        </row>
        <row r="68">
          <cell r="T68">
            <v>1.6969806706287498</v>
          </cell>
          <cell r="AI68" t="str">
            <v>56.00201012.01.1</v>
          </cell>
        </row>
        <row r="69">
          <cell r="T69">
            <v>1.9246500000000002</v>
          </cell>
          <cell r="AI69" t="str">
            <v>56.00201013.02.1</v>
          </cell>
        </row>
        <row r="70">
          <cell r="T70">
            <v>1.8765337499999999</v>
          </cell>
          <cell r="AI70" t="str">
            <v>56.00201013.02.2</v>
          </cell>
        </row>
        <row r="71">
          <cell r="T71">
            <v>1.8296204062499999</v>
          </cell>
          <cell r="AI71" t="str">
            <v>56.00201013.02.3</v>
          </cell>
        </row>
        <row r="72">
          <cell r="T72">
            <v>1.7838798960937496</v>
          </cell>
          <cell r="AI72" t="str">
            <v>56.00201013.02.4</v>
          </cell>
        </row>
        <row r="73">
          <cell r="T73">
            <v>1.739282898691406</v>
          </cell>
          <cell r="AI73" t="str">
            <v>56.00201013.02.5</v>
          </cell>
        </row>
        <row r="74">
          <cell r="T74">
            <v>1.823421600000001</v>
          </cell>
          <cell r="AI74" t="str">
            <v>56.00201014.02.1</v>
          </cell>
        </row>
        <row r="75">
          <cell r="T75">
            <v>1.7778360600000009</v>
          </cell>
          <cell r="AI75" t="str">
            <v>56.00201014.02.2</v>
          </cell>
        </row>
        <row r="76">
          <cell r="T76">
            <v>1.7333901585000009</v>
          </cell>
          <cell r="AI76" t="str">
            <v>56.00201014.02.3</v>
          </cell>
        </row>
        <row r="77">
          <cell r="T77">
            <v>1.6900554045375007</v>
          </cell>
          <cell r="AI77" t="str">
            <v>56.00201014.02.4</v>
          </cell>
        </row>
        <row r="78">
          <cell r="T78">
            <v>1.6478040194240631</v>
          </cell>
          <cell r="AI78" t="str">
            <v>56.00201014.02.5</v>
          </cell>
        </row>
        <row r="79">
          <cell r="T79">
            <v>1.7333901585000009</v>
          </cell>
          <cell r="AI79" t="str">
            <v>56.00201015.02.1</v>
          </cell>
        </row>
        <row r="80">
          <cell r="T80">
            <v>1.6900554045375007</v>
          </cell>
          <cell r="AI80" t="str">
            <v>56.00201015.02.2</v>
          </cell>
        </row>
        <row r="81">
          <cell r="T81">
            <v>1.6478040194240631</v>
          </cell>
          <cell r="AI81" t="str">
            <v>56.00201015.02.3</v>
          </cell>
        </row>
        <row r="82">
          <cell r="T82">
            <v>1.6066089189384616</v>
          </cell>
          <cell r="AI82" t="str">
            <v>56.00201015.02.4</v>
          </cell>
        </row>
        <row r="83">
          <cell r="T83">
            <v>1.5664436959649999</v>
          </cell>
          <cell r="AI83" t="str">
            <v>56.00201015.02.5</v>
          </cell>
        </row>
        <row r="84">
          <cell r="T84">
            <v>1.5272826035658749</v>
          </cell>
          <cell r="AI84" t="str">
            <v>56.00201016.02.1</v>
          </cell>
        </row>
        <row r="85">
          <cell r="T85">
            <v>1.5890124250000002</v>
          </cell>
          <cell r="AI85" t="str">
            <v>56.00201017.01.1</v>
          </cell>
        </row>
        <row r="86">
          <cell r="T86">
            <v>1.5492871143750002</v>
          </cell>
          <cell r="AI86" t="str">
            <v>56.00201017.01.2</v>
          </cell>
        </row>
        <row r="87">
          <cell r="T87">
            <v>1.5105549365156252</v>
          </cell>
          <cell r="AI87" t="str">
            <v>56.00201017.01.3</v>
          </cell>
        </row>
        <row r="88">
          <cell r="T88">
            <v>1.4727910631027346</v>
          </cell>
          <cell r="AI88" t="str">
            <v>56.00201017.01.4</v>
          </cell>
        </row>
        <row r="89">
          <cell r="T89">
            <v>1.4359712865251661</v>
          </cell>
          <cell r="AI89" t="str">
            <v>56.00201017.01.5</v>
          </cell>
        </row>
        <row r="90">
          <cell r="T90">
            <v>1.5054371332000005</v>
          </cell>
          <cell r="AI90" t="str">
            <v>56.00201018.01.1</v>
          </cell>
        </row>
        <row r="91">
          <cell r="T91">
            <v>1.4678012048700004</v>
          </cell>
          <cell r="AI91" t="str">
            <v>56.00201018.01.2</v>
          </cell>
        </row>
        <row r="92">
          <cell r="T92">
            <v>1.4311061747482503</v>
          </cell>
          <cell r="AI92" t="str">
            <v>56.00201018.01.3</v>
          </cell>
        </row>
        <row r="93">
          <cell r="T93">
            <v>1.395328520379544</v>
          </cell>
          <cell r="AI93" t="str">
            <v>56.00201018.01.4</v>
          </cell>
        </row>
        <row r="94">
          <cell r="T94">
            <v>1.3604453073700553</v>
          </cell>
          <cell r="AI94" t="str">
            <v>56.00201018.01.5</v>
          </cell>
        </row>
        <row r="95">
          <cell r="T95">
            <v>1.4219004800000004</v>
          </cell>
          <cell r="AI95" t="str">
            <v>56.00201019.01.1</v>
          </cell>
        </row>
        <row r="96">
          <cell r="T96">
            <v>1.4625506087920002</v>
          </cell>
          <cell r="AI96" t="str">
            <v>56.00201019.01.2</v>
          </cell>
        </row>
        <row r="97">
          <cell r="T97">
            <v>1.5032007375839997</v>
          </cell>
          <cell r="AI97" t="str">
            <v>56.00201019.01.3</v>
          </cell>
        </row>
        <row r="98">
          <cell r="T98">
            <v>1.4665373049599999</v>
          </cell>
          <cell r="AI98" t="str">
            <v>56.00201019.01.4</v>
          </cell>
        </row>
        <row r="99">
          <cell r="T99">
            <v>1.4307681024000001</v>
          </cell>
          <cell r="AI99" t="str">
            <v>56.00201019.01.5</v>
          </cell>
        </row>
        <row r="100">
          <cell r="T100">
            <v>1.3823846400000002</v>
          </cell>
          <cell r="AI100" t="str">
            <v>56.00201020.01.1</v>
          </cell>
        </row>
      </sheetData>
      <sheetData sheetId="29">
        <row r="1">
          <cell r="AI1"/>
        </row>
        <row r="2">
          <cell r="T2" t="str">
            <v>scenariul 2</v>
          </cell>
          <cell r="AI2"/>
        </row>
        <row r="3">
          <cell r="T3"/>
          <cell r="AI3"/>
        </row>
        <row r="4">
          <cell r="T4" t="str">
            <v>Coeficient</v>
          </cell>
          <cell r="AI4"/>
        </row>
        <row r="5">
          <cell r="T5"/>
          <cell r="AI5" t="str">
            <v>cod concatenat 1</v>
          </cell>
        </row>
        <row r="6">
          <cell r="T6">
            <v>4.2322499999999996</v>
          </cell>
          <cell r="AI6" t="str">
            <v>57.00101001.01.1</v>
          </cell>
        </row>
        <row r="7">
          <cell r="T7">
            <v>3.9359925000000002</v>
          </cell>
          <cell r="AI7" t="str">
            <v>57.00101002.01.1</v>
          </cell>
        </row>
        <row r="8">
          <cell r="T8">
            <v>3.6</v>
          </cell>
          <cell r="AI8" t="str">
            <v>57.00101003.01.1</v>
          </cell>
        </row>
        <row r="9">
          <cell r="T9">
            <v>3.5154000000000001</v>
          </cell>
          <cell r="AI9" t="str">
            <v>57.00101004.01.1</v>
          </cell>
        </row>
        <row r="10">
          <cell r="T10">
            <v>3.5154000000000001</v>
          </cell>
          <cell r="AI10" t="str">
            <v>57.00101005.01.1</v>
          </cell>
        </row>
        <row r="11">
          <cell r="T11">
            <v>3.3396300000000001</v>
          </cell>
          <cell r="AI11" t="str">
            <v>57.00101006.01.1</v>
          </cell>
        </row>
        <row r="12">
          <cell r="T12">
            <v>2.6625500000000004</v>
          </cell>
          <cell r="AI12" t="str">
            <v>57.00101007.01.1</v>
          </cell>
        </row>
        <row r="13">
          <cell r="T13">
            <v>2.5560480000000001</v>
          </cell>
          <cell r="AI13" t="str">
            <v>57.00101007.01.2</v>
          </cell>
        </row>
        <row r="14">
          <cell r="T14">
            <v>2.4538060800000001</v>
          </cell>
          <cell r="AI14" t="str">
            <v>57.00101007.01.3</v>
          </cell>
        </row>
        <row r="15">
          <cell r="T15">
            <v>2.3556538367999997</v>
          </cell>
          <cell r="AI15" t="str">
            <v>57.00101007.01.4</v>
          </cell>
        </row>
        <row r="16">
          <cell r="T16">
            <v>2.5225112000000012</v>
          </cell>
          <cell r="AI16" t="str">
            <v>57.00101008.01.1</v>
          </cell>
        </row>
        <row r="17">
          <cell r="T17">
            <v>2.4216107520000012</v>
          </cell>
          <cell r="AI17" t="str">
            <v>57.00101008.01.2</v>
          </cell>
        </row>
        <row r="18">
          <cell r="T18">
            <v>2.3247463219200011</v>
          </cell>
          <cell r="AI18" t="str">
            <v>57.00101008.01.3</v>
          </cell>
        </row>
        <row r="19">
          <cell r="T19">
            <v>2.231756469043201</v>
          </cell>
          <cell r="AI19" t="str">
            <v>57.00101008.01.4</v>
          </cell>
        </row>
        <row r="20">
          <cell r="T20">
            <v>2.1424862102814726</v>
          </cell>
          <cell r="AI20" t="str">
            <v>57.00101008.01.5</v>
          </cell>
        </row>
        <row r="21">
          <cell r="T21">
            <v>2.4205000000000001</v>
          </cell>
          <cell r="AI21" t="str">
            <v>57.00101009.01.1</v>
          </cell>
        </row>
        <row r="22">
          <cell r="T22">
            <v>2.32368</v>
          </cell>
          <cell r="AI22" t="str">
            <v>57.00101009.01.2</v>
          </cell>
        </row>
        <row r="23">
          <cell r="T23">
            <v>2.2307327999999997</v>
          </cell>
          <cell r="AI23" t="str">
            <v>57.00101009.01.3</v>
          </cell>
        </row>
        <row r="24">
          <cell r="T24">
            <v>2.1415034879999997</v>
          </cell>
          <cell r="AI24" t="str">
            <v>57.00101009.01.4</v>
          </cell>
        </row>
        <row r="25">
          <cell r="T25">
            <v>2.2931920000000008</v>
          </cell>
          <cell r="AI25" t="str">
            <v>57.00101010.01.1</v>
          </cell>
        </row>
        <row r="26">
          <cell r="T26">
            <v>2.2014643200000008</v>
          </cell>
          <cell r="AI26" t="str">
            <v>57.00101010.01.2</v>
          </cell>
        </row>
        <row r="27">
          <cell r="T27">
            <v>2.1134057472000007</v>
          </cell>
          <cell r="AI27" t="str">
            <v>57.00101010.01.3</v>
          </cell>
        </row>
        <row r="28">
          <cell r="T28">
            <v>2.0288695173120006</v>
          </cell>
          <cell r="AI28" t="str">
            <v>57.00101010.01.4</v>
          </cell>
        </row>
        <row r="29">
          <cell r="T29">
            <v>1.9477147366195204</v>
          </cell>
          <cell r="AI29" t="str">
            <v>57.00101010.01.5</v>
          </cell>
        </row>
        <row r="30">
          <cell r="T30">
            <v>2.0847200000000004</v>
          </cell>
          <cell r="AI30" t="str">
            <v>57.00101011.01.1</v>
          </cell>
        </row>
        <row r="31">
          <cell r="T31">
            <v>2.0313872360990319</v>
          </cell>
          <cell r="AI31" t="str">
            <v>57.00101011.01.2</v>
          </cell>
        </row>
        <row r="32">
          <cell r="T32">
            <v>1.9964493720875005</v>
          </cell>
          <cell r="AI32" t="str">
            <v>57.00101011.01.3</v>
          </cell>
        </row>
        <row r="33">
          <cell r="T33">
            <v>1.9621124050000003</v>
          </cell>
          <cell r="AI33" t="str">
            <v>57.00101011.01.4</v>
          </cell>
        </row>
        <row r="34">
          <cell r="T34">
            <v>1.9283660000000002</v>
          </cell>
          <cell r="AI34" t="str">
            <v>57.00101011.01.5</v>
          </cell>
        </row>
        <row r="35">
          <cell r="T35">
            <v>1.8952000000000002</v>
          </cell>
          <cell r="AI35" t="str">
            <v>57.00101012.01.1</v>
          </cell>
        </row>
        <row r="36">
          <cell r="T36"/>
          <cell r="AI36" t="str">
            <v>57.00101013.01.1</v>
          </cell>
        </row>
        <row r="37">
          <cell r="T37"/>
          <cell r="AI37" t="str">
            <v>57.00101014.01.1</v>
          </cell>
        </row>
        <row r="38">
          <cell r="T38"/>
          <cell r="AI38" t="str">
            <v>57.00101014.01.2</v>
          </cell>
        </row>
        <row r="39">
          <cell r="T39"/>
          <cell r="AI39" t="str">
            <v>57.00101014.01.3</v>
          </cell>
        </row>
        <row r="40">
          <cell r="T40"/>
          <cell r="AI40" t="str">
            <v>57.00101015.01.1</v>
          </cell>
        </row>
        <row r="41">
          <cell r="T41"/>
          <cell r="AI41" t="str">
            <v>57.00101015.01.2</v>
          </cell>
        </row>
        <row r="42">
          <cell r="T42"/>
          <cell r="AI42" t="str">
            <v>57.00101015.01.3</v>
          </cell>
        </row>
        <row r="43">
          <cell r="T43"/>
          <cell r="AI43"/>
        </row>
        <row r="44">
          <cell r="T44"/>
          <cell r="AI44"/>
        </row>
      </sheetData>
      <sheetData sheetId="30"/>
      <sheetData sheetId="31">
        <row r="20">
          <cell r="S20">
            <v>1.84</v>
          </cell>
          <cell r="T20">
            <v>2.4205000000000001</v>
          </cell>
        </row>
        <row r="21">
          <cell r="S21">
            <v>1.5824</v>
          </cell>
          <cell r="T21">
            <v>1.8095000000000001</v>
          </cell>
        </row>
        <row r="22">
          <cell r="S22">
            <v>1.5507520000000001</v>
          </cell>
          <cell r="T22">
            <v>1.7778337500000001</v>
          </cell>
        </row>
        <row r="23">
          <cell r="S23">
            <v>1.519104</v>
          </cell>
          <cell r="T23">
            <v>1.7461675000000001</v>
          </cell>
        </row>
        <row r="24">
          <cell r="S24">
            <v>1.3671936</v>
          </cell>
          <cell r="T24">
            <v>1.519104</v>
          </cell>
        </row>
        <row r="31">
          <cell r="S31">
            <v>1.4858</v>
          </cell>
          <cell r="T31">
            <v>1.87225675</v>
          </cell>
        </row>
        <row r="32">
          <cell r="S32">
            <v>1.2959856000000001</v>
          </cell>
          <cell r="T32">
            <v>1.4819805000000001</v>
          </cell>
        </row>
        <row r="33">
          <cell r="S33">
            <v>1.270065888</v>
          </cell>
          <cell r="T33">
            <v>1.4560458412500001</v>
          </cell>
        </row>
        <row r="34">
          <cell r="S34">
            <v>1.2441461760000001</v>
          </cell>
          <cell r="T34">
            <v>1.4301111825000001</v>
          </cell>
        </row>
        <row r="35">
          <cell r="S35">
            <v>1.1135877321599998</v>
          </cell>
          <cell r="T35">
            <v>1.2797104320000003</v>
          </cell>
        </row>
        <row r="46">
          <cell r="S46">
            <v>4.2322499999999996</v>
          </cell>
          <cell r="T46">
            <v>4.7024999999999997</v>
          </cell>
        </row>
        <row r="47">
          <cell r="S47">
            <v>3.9366000000000008</v>
          </cell>
          <cell r="T47">
            <v>4.3740000000000006</v>
          </cell>
        </row>
        <row r="48">
          <cell r="S48">
            <v>3.9366000000000008</v>
          </cell>
          <cell r="T48">
            <v>4.3740000000000006</v>
          </cell>
        </row>
        <row r="49">
          <cell r="S49">
            <v>3.6</v>
          </cell>
          <cell r="T49">
            <v>4</v>
          </cell>
        </row>
        <row r="50">
          <cell r="S50">
            <v>3.5154000000000001</v>
          </cell>
          <cell r="T50">
            <v>3.9060000000000001</v>
          </cell>
        </row>
        <row r="51">
          <cell r="S51">
            <v>3.0996760563380281</v>
          </cell>
          <cell r="T51">
            <v>3.4440845070422532</v>
          </cell>
        </row>
        <row r="62">
          <cell r="N62">
            <v>3.5974124999999995</v>
          </cell>
        </row>
        <row r="63">
          <cell r="N63">
            <v>3.3455936250000002</v>
          </cell>
        </row>
        <row r="64">
          <cell r="N64">
            <v>3.3455936250000002</v>
          </cell>
        </row>
        <row r="65">
          <cell r="N65">
            <v>3.06</v>
          </cell>
        </row>
        <row r="66">
          <cell r="N66">
            <v>2.9880900000000001</v>
          </cell>
        </row>
        <row r="67">
          <cell r="N67">
            <v>2.6347246478873236</v>
          </cell>
        </row>
      </sheetData>
      <sheetData sheetId="32">
        <row r="8">
          <cell r="S8"/>
          <cell r="T8"/>
        </row>
        <row r="9">
          <cell r="S9"/>
          <cell r="T9"/>
        </row>
        <row r="11">
          <cell r="S11" t="str">
            <v>Coeficient 2027</v>
          </cell>
          <cell r="T11" t="str">
            <v>Coeficient 2027</v>
          </cell>
          <cell r="AI11">
            <v>1</v>
          </cell>
        </row>
        <row r="12">
          <cell r="S12" t="str">
            <v>grad 1 (ipc)</v>
          </cell>
          <cell r="T12" t="str">
            <v xml:space="preserve">  grad 2 (ministere)  </v>
          </cell>
          <cell r="AI12" t="str">
            <v>cod concatenat 1</v>
          </cell>
        </row>
        <row r="13">
          <cell r="S13">
            <v>4.95</v>
          </cell>
          <cell r="T13">
            <v>5.5</v>
          </cell>
          <cell r="AI13" t="str">
            <v>81.10101001.01.2</v>
          </cell>
        </row>
        <row r="14">
          <cell r="S14">
            <v>4.7571428571428456</v>
          </cell>
          <cell r="T14">
            <v>5.2857142857142723</v>
          </cell>
          <cell r="AI14" t="str">
            <v>81.10101002.02.2</v>
          </cell>
        </row>
        <row r="15">
          <cell r="S15">
            <v>4.5642857142857043</v>
          </cell>
          <cell r="T15">
            <v>5.0714285714285605</v>
          </cell>
          <cell r="AI15" t="str">
            <v>81.10101003.01.2</v>
          </cell>
        </row>
        <row r="16">
          <cell r="S16">
            <v>2.4749999999999939</v>
          </cell>
          <cell r="T16">
            <v>2.7499999999999929</v>
          </cell>
          <cell r="AI16" t="str">
            <v>81.10101004.01.2</v>
          </cell>
        </row>
        <row r="22">
          <cell r="S22" t="str">
            <v>Coeficient 2027</v>
          </cell>
          <cell r="T22" t="str">
            <v>Coeficient 2027</v>
          </cell>
        </row>
        <row r="24">
          <cell r="AI24">
            <v>1</v>
          </cell>
        </row>
        <row r="25">
          <cell r="AI25" t="str">
            <v>cod concatenat 1</v>
          </cell>
        </row>
        <row r="26">
          <cell r="S26"/>
          <cell r="T26">
            <v>5.5</v>
          </cell>
          <cell r="AI26" t="str">
            <v>81.10102001.01.2</v>
          </cell>
        </row>
        <row r="27">
          <cell r="S27"/>
          <cell r="T27">
            <v>5.2857142857142723</v>
          </cell>
          <cell r="AI27" t="str">
            <v>81.10102002.01.2</v>
          </cell>
        </row>
        <row r="28">
          <cell r="S28"/>
          <cell r="T28">
            <v>5.0714285714285605</v>
          </cell>
          <cell r="AI28" t="str">
            <v>81.10102003.02.2</v>
          </cell>
        </row>
        <row r="36">
          <cell r="S36">
            <v>0.9</v>
          </cell>
        </row>
        <row r="37">
          <cell r="S37"/>
          <cell r="T37"/>
        </row>
        <row r="38">
          <cell r="S38" t="str">
            <v>Coeficient 2027</v>
          </cell>
          <cell r="T38" t="str">
            <v>Coeficient 2027</v>
          </cell>
          <cell r="AI38">
            <v>1</v>
          </cell>
        </row>
        <row r="39">
          <cell r="S39" t="str">
            <v>grad 1 (ipc)</v>
          </cell>
          <cell r="T39" t="str">
            <v xml:space="preserve">  grad 2 (ministere)  </v>
          </cell>
          <cell r="AI39" t="str">
            <v>cod concatenat 1</v>
          </cell>
        </row>
        <row r="40">
          <cell r="S40">
            <v>4.7024999999999997</v>
          </cell>
          <cell r="T40">
            <v>5.2249999999999996</v>
          </cell>
          <cell r="AI40" t="str">
            <v>81.10103001.05.2</v>
          </cell>
        </row>
        <row r="41">
          <cell r="S41">
            <v>4.3740000000000006</v>
          </cell>
          <cell r="T41">
            <v>4.8600000000000003</v>
          </cell>
          <cell r="AI41" t="str">
            <v>81.10103002.05.2</v>
          </cell>
        </row>
        <row r="42">
          <cell r="S42">
            <v>4.3740000000000006</v>
          </cell>
          <cell r="T42">
            <v>4.8600000000000003</v>
          </cell>
          <cell r="AI42" t="str">
            <v>81.10103003.09.2</v>
          </cell>
        </row>
        <row r="43">
          <cell r="S43">
            <v>3.9960000000000004</v>
          </cell>
          <cell r="T43">
            <v>4.4400000000000004</v>
          </cell>
          <cell r="AI43" t="str">
            <v>81.10103004.12.2</v>
          </cell>
        </row>
        <row r="44">
          <cell r="S44">
            <v>3.9060000000000001</v>
          </cell>
          <cell r="T44">
            <v>4.34</v>
          </cell>
          <cell r="AI44" t="str">
            <v>81.10103005.03.2</v>
          </cell>
        </row>
        <row r="45">
          <cell r="S45">
            <v>3.4440845070422532</v>
          </cell>
          <cell r="T45">
            <v>3.8267605633802813</v>
          </cell>
          <cell r="AI45" t="str">
            <v>81.10103006.02.2</v>
          </cell>
        </row>
        <row r="46">
          <cell r="S46">
            <v>3.471594377343751</v>
          </cell>
          <cell r="T46">
            <v>3.6104581524375012</v>
          </cell>
        </row>
        <row r="47">
          <cell r="S47">
            <v>3.0135225000000005</v>
          </cell>
          <cell r="T47">
            <v>3.5223981975000012</v>
          </cell>
        </row>
        <row r="48">
          <cell r="S48">
            <v>3.0720375000000004</v>
          </cell>
          <cell r="T48">
            <v>3.1949190000000005</v>
          </cell>
        </row>
        <row r="49">
          <cell r="S49">
            <v>2.9257500000000003</v>
          </cell>
          <cell r="T49">
            <v>3.1125000000000003</v>
          </cell>
        </row>
        <row r="50">
          <cell r="S50">
            <v>0.94000000000000006</v>
          </cell>
          <cell r="T50">
            <v>1.0649999999999999</v>
          </cell>
        </row>
        <row r="51">
          <cell r="S51" t="str">
            <v>Coeficient 2027</v>
          </cell>
          <cell r="T51" t="str">
            <v>Coeficient 2027</v>
          </cell>
        </row>
        <row r="52">
          <cell r="S52" t="str">
            <v>grad 1 (ipc)</v>
          </cell>
          <cell r="T52" t="str">
            <v xml:space="preserve">   grad 2 (ministere)   </v>
          </cell>
        </row>
        <row r="53">
          <cell r="S53">
            <v>2.7884292187500006</v>
          </cell>
          <cell r="T53">
            <v>2.8999663875000006</v>
          </cell>
          <cell r="AI53" t="str">
            <v>cod concatenat 1</v>
          </cell>
        </row>
        <row r="54">
          <cell r="S54">
            <v>2.6556468750000004</v>
          </cell>
          <cell r="T54">
            <v>2.7618727500000007</v>
          </cell>
          <cell r="AI54"/>
        </row>
        <row r="55">
          <cell r="S55">
            <v>2.5291874999999999</v>
          </cell>
          <cell r="T55">
            <v>2.6303550000000002</v>
          </cell>
          <cell r="AI55"/>
        </row>
        <row r="56">
          <cell r="S56">
            <v>2.4205000000000001</v>
          </cell>
          <cell r="T56">
            <v>2.5778325</v>
          </cell>
          <cell r="AI56" t="str">
            <v>81.10104001.01.1</v>
          </cell>
        </row>
        <row r="57">
          <cell r="S57">
            <v>2.2931920000000008</v>
          </cell>
          <cell r="T57">
            <v>2.3849196800000008</v>
          </cell>
          <cell r="AI57" t="str">
            <v>81.10104001.01.2</v>
          </cell>
        </row>
        <row r="58">
          <cell r="S58">
            <v>2.0847200000000004</v>
          </cell>
          <cell r="T58">
            <v>2.1681088000000006</v>
          </cell>
          <cell r="AI58" t="str">
            <v>81.10104001.01.3</v>
          </cell>
        </row>
        <row r="59">
          <cell r="S59">
            <v>2.7204187500000008</v>
          </cell>
          <cell r="T59">
            <v>2.8292355000000007</v>
          </cell>
          <cell r="AI59"/>
        </row>
        <row r="60">
          <cell r="S60">
            <v>2.5908750000000005</v>
          </cell>
          <cell r="T60">
            <v>2.6945100000000006</v>
          </cell>
          <cell r="AI60"/>
        </row>
        <row r="61">
          <cell r="S61">
            <v>2.4675000000000002</v>
          </cell>
          <cell r="T61">
            <v>2.5662000000000003</v>
          </cell>
          <cell r="AI61"/>
        </row>
        <row r="62">
          <cell r="S62">
            <v>2.35</v>
          </cell>
          <cell r="T62">
            <v>2.5</v>
          </cell>
          <cell r="AI62" t="str">
            <v>81.10104002.04.1</v>
          </cell>
        </row>
        <row r="63">
          <cell r="S63">
            <v>2.2264000000000008</v>
          </cell>
          <cell r="T63">
            <v>2.3154560000000011</v>
          </cell>
          <cell r="AI63" t="str">
            <v>81.10104002.04.2</v>
          </cell>
        </row>
        <row r="64">
          <cell r="S64">
            <v>2.0240000000000005</v>
          </cell>
          <cell r="T64">
            <v>2.1049600000000006</v>
          </cell>
          <cell r="AI64" t="str">
            <v>81.10104002.04.3</v>
          </cell>
        </row>
        <row r="65">
          <cell r="S65">
            <v>1.84</v>
          </cell>
          <cell r="T65">
            <v>1.9136000000000002</v>
          </cell>
          <cell r="AI65" t="str">
            <v>81.10104002.04.4</v>
          </cell>
        </row>
        <row r="66">
          <cell r="S66">
            <v>1.8095000000000001</v>
          </cell>
          <cell r="T66">
            <v>1.8818800000000002</v>
          </cell>
          <cell r="AI66" t="str">
            <v>81.10104003.01.1</v>
          </cell>
        </row>
        <row r="67">
          <cell r="S67">
            <v>1.7143280000000007</v>
          </cell>
          <cell r="T67">
            <v>1.7829011200000009</v>
          </cell>
          <cell r="AI67" t="str">
            <v>81.10104003.01.2</v>
          </cell>
        </row>
        <row r="68">
          <cell r="S68">
            <v>1.6192000000000004</v>
          </cell>
          <cell r="T68">
            <v>1.6839680000000006</v>
          </cell>
          <cell r="AI68" t="str">
            <v>81.10104003.01.3</v>
          </cell>
        </row>
        <row r="69">
          <cell r="S69">
            <v>1.5824</v>
          </cell>
          <cell r="T69">
            <v>1.645696</v>
          </cell>
          <cell r="AI69" t="str">
            <v>81.10104003.01.4</v>
          </cell>
        </row>
        <row r="70">
          <cell r="S70">
            <v>1.7461675000000001</v>
          </cell>
          <cell r="T70">
            <v>1.8160142000000001</v>
          </cell>
          <cell r="AI70" t="str">
            <v>81.10104004.01.1</v>
          </cell>
        </row>
        <row r="71">
          <cell r="S71">
            <v>1.6543265200000006</v>
          </cell>
          <cell r="T71">
            <v>1.7204995808000008</v>
          </cell>
          <cell r="AI71" t="str">
            <v>81.10104004.01.2</v>
          </cell>
        </row>
        <row r="72">
          <cell r="S72">
            <v>1.5625280000000004</v>
          </cell>
          <cell r="T72">
            <v>1.6250291200000004</v>
          </cell>
          <cell r="AI72" t="str">
            <v>81.10104004.01.3</v>
          </cell>
        </row>
        <row r="73">
          <cell r="S73">
            <v>1.519104</v>
          </cell>
          <cell r="T73">
            <v>1.57986816</v>
          </cell>
          <cell r="AI73" t="str">
            <v>81.10104004.01.4</v>
          </cell>
        </row>
        <row r="78">
          <cell r="S78"/>
        </row>
        <row r="79">
          <cell r="S79" t="str">
            <v>% crestere salariul brut vs.curent</v>
          </cell>
          <cell r="T79" t="str">
            <v>Coeficient 2027</v>
          </cell>
        </row>
        <row r="80">
          <cell r="AI80" t="str">
            <v>cod concatenat 1</v>
          </cell>
        </row>
        <row r="81">
          <cell r="S81">
            <v>0.2260092027121654</v>
          </cell>
          <cell r="T81">
            <v>2.5</v>
          </cell>
          <cell r="AI81" t="str">
            <v>81.10105001.01.1</v>
          </cell>
        </row>
        <row r="82">
          <cell r="S82">
            <v>0.23424798455439166</v>
          </cell>
          <cell r="T82">
            <v>2.3154560000000011</v>
          </cell>
          <cell r="AI82" t="str">
            <v>81.10105002.01.1</v>
          </cell>
        </row>
        <row r="83">
          <cell r="S83">
            <v>0.39824459782136534</v>
          </cell>
          <cell r="T83">
            <v>2.1049600000000006</v>
          </cell>
          <cell r="AI83" t="str">
            <v>81.10105003.01.1</v>
          </cell>
        </row>
        <row r="84">
          <cell r="S84">
            <v>0.17270445476815866</v>
          </cell>
          <cell r="T84">
            <v>1.765425</v>
          </cell>
          <cell r="AI84" t="str">
            <v>81.10105004.01.1</v>
          </cell>
        </row>
        <row r="85">
          <cell r="S85">
            <v>0.26555869752374339</v>
          </cell>
          <cell r="T85">
            <v>1.7461675000000001</v>
          </cell>
          <cell r="AI85" t="str">
            <v>81.10105005.03.1</v>
          </cell>
        </row>
        <row r="86">
          <cell r="S86">
            <v>0.26555869752374339</v>
          </cell>
          <cell r="T86">
            <v>1.7109079543320032</v>
          </cell>
          <cell r="AI86" t="str">
            <v>81.10105006.03.1</v>
          </cell>
        </row>
        <row r="87">
          <cell r="S87">
            <v>0.2916401851793966</v>
          </cell>
          <cell r="T87">
            <v>1.6528544512341237</v>
          </cell>
          <cell r="AI87" t="str">
            <v>81.10105007.03.1</v>
          </cell>
        </row>
        <row r="88">
          <cell r="S88">
            <v>0.17270445476815843</v>
          </cell>
          <cell r="T88">
            <v>2.5</v>
          </cell>
          <cell r="AI88" t="str">
            <v>81.10105008.01.1</v>
          </cell>
        </row>
        <row r="89">
          <cell r="S89">
            <v>0.14925036567279526</v>
          </cell>
          <cell r="T89">
            <v>2.4500000000000002</v>
          </cell>
          <cell r="AI89" t="str">
            <v>81.10105009.04.1</v>
          </cell>
        </row>
        <row r="90">
          <cell r="S90">
            <v>0.20956302486330358</v>
          </cell>
          <cell r="T90">
            <v>2.269146880000001</v>
          </cell>
          <cell r="AI90" t="str">
            <v>81.10105009.04.2</v>
          </cell>
        </row>
        <row r="91">
          <cell r="S91">
            <v>0.37025464457356061</v>
          </cell>
          <cell r="T91">
            <v>2.0628608000000006</v>
          </cell>
          <cell r="AI91" t="str">
            <v>81.10105009.04.3</v>
          </cell>
        </row>
        <row r="92">
          <cell r="S92">
            <v>0.46549443805140034</v>
          </cell>
          <cell r="T92">
            <v>1.8753280000000001</v>
          </cell>
          <cell r="AI92" t="str">
            <v>81.10105009.04.4</v>
          </cell>
        </row>
        <row r="93">
          <cell r="S93">
            <v>0.32172791747259843</v>
          </cell>
          <cell r="T93">
            <v>2.4500000000000002</v>
          </cell>
          <cell r="AI93" t="str">
            <v>81.10105010.01.1</v>
          </cell>
        </row>
        <row r="94">
          <cell r="S94">
            <v>0.20952005986300626</v>
          </cell>
          <cell r="T94">
            <v>2.269146880000001</v>
          </cell>
          <cell r="AI94" t="str">
            <v>81.10105010.01.2</v>
          </cell>
        </row>
        <row r="95">
          <cell r="S95">
            <v>0.37027970586493786</v>
          </cell>
          <cell r="T95">
            <v>2.0628608000000006</v>
          </cell>
          <cell r="AI95" t="str">
            <v>81.10105010.01.3</v>
          </cell>
        </row>
        <row r="96">
          <cell r="S96">
            <v>0.46549443805140034</v>
          </cell>
          <cell r="T96">
            <v>1.8753280000000001</v>
          </cell>
          <cell r="AI96" t="str">
            <v>81.10105010.01.4</v>
          </cell>
        </row>
        <row r="97">
          <cell r="S97">
            <v>0.22505984573251214</v>
          </cell>
          <cell r="T97">
            <v>1.8442424000000002</v>
          </cell>
          <cell r="AI97" t="str">
            <v>81.10105011.02.1</v>
          </cell>
        </row>
        <row r="98">
          <cell r="S98">
            <v>0.29242496172981669</v>
          </cell>
          <cell r="T98">
            <v>1.7472430976000008</v>
          </cell>
          <cell r="AI98" t="str">
            <v>81.10105011.02.2</v>
          </cell>
        </row>
        <row r="99">
          <cell r="S99">
            <v>0.24644346939257078</v>
          </cell>
          <cell r="T99">
            <v>1.6502886400000005</v>
          </cell>
          <cell r="AI99" t="str">
            <v>81.10105011.02.3</v>
          </cell>
        </row>
        <row r="100">
          <cell r="S100">
            <v>0.29306093663911859</v>
          </cell>
          <cell r="T100">
            <v>1.6127820800000001</v>
          </cell>
          <cell r="AI100" t="str">
            <v>81.10105011.02.4</v>
          </cell>
        </row>
        <row r="101">
          <cell r="S101">
            <v>0.28979836750373966</v>
          </cell>
          <cell r="T101">
            <v>1.779693916</v>
          </cell>
          <cell r="AI101" t="str">
            <v>81.10105012.03.1</v>
          </cell>
        </row>
        <row r="102">
          <cell r="S102">
            <v>0.31761212705485287</v>
          </cell>
          <cell r="T102">
            <v>1.6860895891840006</v>
          </cell>
          <cell r="AI102" t="str">
            <v>81.10105012.03.2</v>
          </cell>
        </row>
        <row r="103">
          <cell r="S103">
            <v>0.27682249696969752</v>
          </cell>
          <cell r="T103">
            <v>1.5925285376000005</v>
          </cell>
          <cell r="AI103" t="str">
            <v>81.10105012.03.3</v>
          </cell>
        </row>
        <row r="104">
          <cell r="S104">
            <v>0.32386515839838825</v>
          </cell>
          <cell r="T104">
            <v>1.5482707968</v>
          </cell>
          <cell r="AI104" t="str">
            <v>81.10105012.03.4</v>
          </cell>
        </row>
        <row r="105">
          <cell r="S105">
            <v>0.17270445476815843</v>
          </cell>
          <cell r="T105">
            <v>2.5</v>
          </cell>
          <cell r="AI105" t="str">
            <v>81.10105013.02.1</v>
          </cell>
        </row>
        <row r="106">
          <cell r="S106">
            <v>0.23424798455439144</v>
          </cell>
          <cell r="T106">
            <v>2.3154560000000011</v>
          </cell>
          <cell r="AI106" t="str">
            <v>81.10105013.02.2</v>
          </cell>
        </row>
        <row r="107">
          <cell r="S107">
            <v>0.39824459782136512</v>
          </cell>
          <cell r="T107">
            <v>2.1049600000000006</v>
          </cell>
          <cell r="AI107" t="str">
            <v>81.10105013.02.3</v>
          </cell>
        </row>
        <row r="108">
          <cell r="S108">
            <v>0.49540248780755136</v>
          </cell>
          <cell r="T108">
            <v>1.9136000000000002</v>
          </cell>
          <cell r="AI108" t="str">
            <v>81.10105013.02.4</v>
          </cell>
        </row>
        <row r="109">
          <cell r="S109">
            <v>0.17270445476815843</v>
          </cell>
          <cell r="T109">
            <v>2.1000000000000005</v>
          </cell>
          <cell r="AI109" t="str">
            <v>81.10105014.01.1</v>
          </cell>
        </row>
        <row r="110">
          <cell r="S110">
            <v>0.23424798455439166</v>
          </cell>
          <cell r="T110">
            <v>2.0841603640000006</v>
          </cell>
          <cell r="AI110" t="str">
            <v>81.10105014.01.2</v>
          </cell>
        </row>
        <row r="111">
          <cell r="S111">
            <v>0.3982445978213649</v>
          </cell>
          <cell r="T111">
            <v>2.0659312350661554</v>
          </cell>
          <cell r="AI111" t="str">
            <v>81.10105014.01.3</v>
          </cell>
        </row>
        <row r="112">
          <cell r="S112">
            <v>0.49540248780755136</v>
          </cell>
          <cell r="T112">
            <v>1.9136000000000002</v>
          </cell>
          <cell r="AI112" t="str">
            <v>81.10105014.01.4</v>
          </cell>
        </row>
        <row r="116">
          <cell r="T116">
            <v>3.44</v>
          </cell>
        </row>
        <row r="119">
          <cell r="S119" t="str">
            <v>% crestere salariul brut vs.curent</v>
          </cell>
          <cell r="T119" t="str">
            <v>Coeficient 2027</v>
          </cell>
        </row>
        <row r="120">
          <cell r="AI120" t="str">
            <v>cod concatenat 1</v>
          </cell>
        </row>
        <row r="121">
          <cell r="S121">
            <v>0.14779127272727299</v>
          </cell>
          <cell r="T121">
            <v>2.8292355000000007</v>
          </cell>
          <cell r="AI121" t="str">
            <v>81.10106001.01.1</v>
          </cell>
        </row>
        <row r="122">
          <cell r="S122">
            <v>0.19561590909090931</v>
          </cell>
          <cell r="T122">
            <v>2.6945100000000006</v>
          </cell>
          <cell r="AI122" t="str">
            <v>81.10106001.01.2</v>
          </cell>
        </row>
        <row r="123">
          <cell r="S123">
            <v>0.21459393939393956</v>
          </cell>
          <cell r="T123">
            <v>2.5662000000000003</v>
          </cell>
          <cell r="AI123" t="str">
            <v>81.10106001.01.3</v>
          </cell>
        </row>
      </sheetData>
      <sheetData sheetId="33">
        <row r="1">
          <cell r="T1" t="str">
            <v>vertical!A1</v>
          </cell>
        </row>
        <row r="7">
          <cell r="S7"/>
          <cell r="T7"/>
        </row>
        <row r="8">
          <cell r="S8" t="str">
            <v>Coeficient</v>
          </cell>
          <cell r="T8"/>
        </row>
        <row r="9">
          <cell r="S9" t="str">
            <v>Coeficient 2027</v>
          </cell>
          <cell r="T9" t="str">
            <v>Coeficient 2027</v>
          </cell>
          <cell r="AI9">
            <v>1</v>
          </cell>
        </row>
        <row r="10">
          <cell r="S10" t="str">
            <v>grad 1 (ipc)</v>
          </cell>
          <cell r="T10" t="str">
            <v xml:space="preserve">  grad 2 (ministere)  </v>
          </cell>
          <cell r="AI10" t="str">
            <v>cod concatenat 1</v>
          </cell>
        </row>
        <row r="11">
          <cell r="S11">
            <v>3.3858000000000001</v>
          </cell>
          <cell r="T11">
            <v>3.762</v>
          </cell>
          <cell r="AI11" t="str">
            <v>81.20107001.02.2</v>
          </cell>
        </row>
        <row r="12">
          <cell r="S12">
            <v>3.1492800000000005</v>
          </cell>
          <cell r="T12">
            <v>3.4992000000000005</v>
          </cell>
          <cell r="AI12" t="str">
            <v>81.20107002.04.2</v>
          </cell>
        </row>
        <row r="13">
          <cell r="S13">
            <v>3.1492800000000005</v>
          </cell>
          <cell r="T13">
            <v>3.4992000000000005</v>
          </cell>
          <cell r="AI13" t="str">
            <v>81.20107003.06.2</v>
          </cell>
        </row>
        <row r="14">
          <cell r="S14">
            <v>2.8771200000000006</v>
          </cell>
          <cell r="T14">
            <v>3.1968000000000005</v>
          </cell>
          <cell r="AI14" t="str">
            <v>81.20107004.09.2</v>
          </cell>
        </row>
        <row r="15">
          <cell r="S15">
            <v>2.8123200000000006</v>
          </cell>
          <cell r="T15">
            <v>3.1248000000000005</v>
          </cell>
          <cell r="AI15" t="str">
            <v>81.20107005.02.2</v>
          </cell>
        </row>
        <row r="16">
          <cell r="S16">
            <v>2.4797408450704226</v>
          </cell>
          <cell r="T16">
            <v>2.7552676056338026</v>
          </cell>
          <cell r="AI16" t="str">
            <v>81.20107006.02.2</v>
          </cell>
        </row>
        <row r="17">
          <cell r="S17"/>
          <cell r="T17"/>
        </row>
        <row r="18">
          <cell r="S18"/>
          <cell r="T18">
            <v>2.8744801444406263</v>
          </cell>
        </row>
        <row r="20">
          <cell r="S20"/>
          <cell r="T20"/>
          <cell r="AI20"/>
        </row>
        <row r="21">
          <cell r="S21"/>
          <cell r="T21"/>
          <cell r="AI21"/>
        </row>
        <row r="22">
          <cell r="S22" t="str">
            <v>Coeficient 2027</v>
          </cell>
          <cell r="T22" t="str">
            <v>Coeficient 2027</v>
          </cell>
        </row>
        <row r="23">
          <cell r="S23" t="str">
            <v>grad 1 (ipc)</v>
          </cell>
          <cell r="T23" t="str">
            <v xml:space="preserve">   grad 2 (ministere)   </v>
          </cell>
          <cell r="AI23" t="str">
            <v>cod concatenat 1</v>
          </cell>
        </row>
        <row r="24">
          <cell r="S24"/>
          <cell r="T24">
            <v>2.3088193931250007</v>
          </cell>
          <cell r="AI24"/>
        </row>
        <row r="25">
          <cell r="S25"/>
          <cell r="T25">
            <v>2.2466772562500004</v>
          </cell>
          <cell r="AI25"/>
        </row>
        <row r="26">
          <cell r="S26"/>
          <cell r="T26">
            <v>2.2079806874999997</v>
          </cell>
          <cell r="AI26"/>
        </row>
        <row r="27">
          <cell r="S27"/>
          <cell r="T27">
            <v>2.1784500000000002</v>
          </cell>
          <cell r="AI27" t="str">
            <v>81.20108001.01.1</v>
          </cell>
        </row>
        <row r="28">
          <cell r="S28"/>
          <cell r="T28">
            <v>2.0638728000000008</v>
          </cell>
          <cell r="AI28" t="str">
            <v>81.20108001.01.2</v>
          </cell>
        </row>
        <row r="29">
          <cell r="S29"/>
          <cell r="T29">
            <v>1.8762480000000004</v>
          </cell>
          <cell r="AI29" t="str">
            <v>81.20108001.01.3</v>
          </cell>
        </row>
        <row r="30">
          <cell r="S30"/>
          <cell r="T30">
            <v>2.3014742625000002</v>
          </cell>
          <cell r="AI30"/>
        </row>
        <row r="31">
          <cell r="S31"/>
          <cell r="T31">
            <v>2.2385160000000002</v>
          </cell>
          <cell r="AI31"/>
        </row>
        <row r="32">
          <cell r="S32"/>
          <cell r="T32">
            <v>2.1763350000000004</v>
          </cell>
          <cell r="AI32"/>
        </row>
        <row r="33">
          <cell r="S33"/>
          <cell r="T33">
            <v>2.1150000000000002</v>
          </cell>
          <cell r="AI33" t="str">
            <v>81.20108002.04.1</v>
          </cell>
        </row>
        <row r="34">
          <cell r="S34"/>
          <cell r="T34">
            <v>2.0037600000000007</v>
          </cell>
          <cell r="AI34" t="str">
            <v>81.20108002.04.2</v>
          </cell>
        </row>
        <row r="35">
          <cell r="S35"/>
          <cell r="T35">
            <v>1.8216000000000006</v>
          </cell>
          <cell r="AI35" t="str">
            <v>81.20108002.04.3</v>
          </cell>
        </row>
        <row r="36">
          <cell r="S36"/>
          <cell r="T36">
            <v>1.6560000000000001</v>
          </cell>
          <cell r="AI36" t="str">
            <v>81.20108002.04.4</v>
          </cell>
        </row>
        <row r="37">
          <cell r="S37"/>
          <cell r="T37">
            <v>1.6285500000000002</v>
          </cell>
          <cell r="AI37" t="str">
            <v>81.20108003.01.1</v>
          </cell>
        </row>
        <row r="38">
          <cell r="S38"/>
          <cell r="T38">
            <v>1.5428952000000007</v>
          </cell>
          <cell r="AI38" t="str">
            <v>81.20108003.01.2</v>
          </cell>
        </row>
        <row r="39">
          <cell r="S39"/>
          <cell r="T39">
            <v>1.4572800000000004</v>
          </cell>
          <cell r="AI39" t="str">
            <v>81.20108003.01.3</v>
          </cell>
        </row>
        <row r="40">
          <cell r="S40"/>
          <cell r="T40">
            <v>1.4241600000000001</v>
          </cell>
          <cell r="AI40" t="str">
            <v>81.20108003.01.4</v>
          </cell>
        </row>
        <row r="41">
          <cell r="S41"/>
          <cell r="T41">
            <v>1.5715507500000001</v>
          </cell>
          <cell r="AI41" t="str">
            <v>81.20108004.01.1</v>
          </cell>
        </row>
        <row r="42">
          <cell r="S42"/>
          <cell r="T42">
            <v>1.4888938680000006</v>
          </cell>
          <cell r="AI42" t="str">
            <v>81.20108004.01.2</v>
          </cell>
        </row>
        <row r="43">
          <cell r="S43"/>
          <cell r="T43">
            <v>1.4062752000000003</v>
          </cell>
          <cell r="AI43" t="str">
            <v>81.20108004.01.3</v>
          </cell>
        </row>
        <row r="44">
          <cell r="S44"/>
          <cell r="T44">
            <v>1.3671936</v>
          </cell>
          <cell r="AI44" t="str">
            <v>81.20108004.01.4</v>
          </cell>
        </row>
        <row r="48">
          <cell r="S48" t="str">
            <v>Coeficient 2027</v>
          </cell>
          <cell r="T48" t="str">
            <v>Coeficient 2027</v>
          </cell>
        </row>
        <row r="49">
          <cell r="S49" t="str">
            <v>grad 1 (ipc)</v>
          </cell>
          <cell r="T49" t="str">
            <v xml:space="preserve">   grad 2 (ministere)   </v>
          </cell>
          <cell r="AI49" t="str">
            <v>cod concatenat 1</v>
          </cell>
        </row>
        <row r="50">
          <cell r="S50"/>
          <cell r="T50">
            <v>2.2050000000000001</v>
          </cell>
          <cell r="AI50" t="str">
            <v>81.20109001.03.1</v>
          </cell>
        </row>
        <row r="51">
          <cell r="S51"/>
          <cell r="T51">
            <v>2.0422321920000011</v>
          </cell>
          <cell r="AI51" t="str">
            <v>81.20109001.03.2</v>
          </cell>
        </row>
        <row r="52">
          <cell r="S52"/>
          <cell r="T52">
            <v>1.8565747200000007</v>
          </cell>
          <cell r="AI52" t="str">
            <v>81.20109001.03.3</v>
          </cell>
        </row>
        <row r="53">
          <cell r="S53"/>
          <cell r="T53">
            <v>1.6877952000000001</v>
          </cell>
          <cell r="AI53" t="str">
            <v>81.20109001.03.4</v>
          </cell>
        </row>
        <row r="54">
          <cell r="S54"/>
          <cell r="T54">
            <v>2.2050000000000001</v>
          </cell>
          <cell r="AI54" t="str">
            <v>81.20109002.01.1</v>
          </cell>
        </row>
        <row r="55">
          <cell r="S55"/>
          <cell r="T55">
            <v>2.0422321920000011</v>
          </cell>
          <cell r="AI55" t="str">
            <v>81.20109002.01.2</v>
          </cell>
        </row>
        <row r="56">
          <cell r="S56"/>
          <cell r="T56">
            <v>1.8565747200000007</v>
          </cell>
          <cell r="AI56" t="str">
            <v>81.20109002.01.3</v>
          </cell>
        </row>
        <row r="57">
          <cell r="S57"/>
          <cell r="T57">
            <v>1.6877952000000001</v>
          </cell>
          <cell r="AI57" t="str">
            <v>81.20109002.01.4</v>
          </cell>
        </row>
        <row r="58">
          <cell r="S58"/>
          <cell r="T58">
            <v>1.56760604</v>
          </cell>
          <cell r="AI58" t="str">
            <v>81.20109003.01.1</v>
          </cell>
        </row>
        <row r="59">
          <cell r="S59"/>
          <cell r="T59">
            <v>1.4851566329600008</v>
          </cell>
          <cell r="AI59" t="str">
            <v>81.20109003.01.2</v>
          </cell>
        </row>
        <row r="60">
          <cell r="S60"/>
          <cell r="T60">
            <v>1.4027453440000004</v>
          </cell>
          <cell r="AI60" t="str">
            <v>81.20109003.01.3</v>
          </cell>
        </row>
        <row r="61">
          <cell r="S61"/>
          <cell r="T61">
            <v>1.3708647680000001</v>
          </cell>
          <cell r="AI61" t="str">
            <v>81.20109003.01.4</v>
          </cell>
        </row>
        <row r="62">
          <cell r="S62"/>
          <cell r="T62">
            <v>1.5127398286</v>
          </cell>
          <cell r="AI62" t="str">
            <v>81.20109004.01.1</v>
          </cell>
        </row>
        <row r="63">
          <cell r="S63"/>
          <cell r="T63">
            <v>1.4331761508064005</v>
          </cell>
          <cell r="AI63" t="str">
            <v>81.20109004.01.2</v>
          </cell>
        </row>
        <row r="64">
          <cell r="S64"/>
          <cell r="T64">
            <v>1.3536492569600003</v>
          </cell>
          <cell r="AI64" t="str">
            <v>81.20109004.01.3</v>
          </cell>
        </row>
        <row r="65">
          <cell r="S65"/>
          <cell r="T65">
            <v>1.31603017728</v>
          </cell>
          <cell r="AI65" t="str">
            <v>81.20109004.01.4</v>
          </cell>
        </row>
      </sheetData>
      <sheetData sheetId="34"/>
      <sheetData sheetId="35">
        <row r="1">
          <cell r="S1"/>
        </row>
        <row r="2">
          <cell r="S2"/>
        </row>
        <row r="3">
          <cell r="S3">
            <v>1.52</v>
          </cell>
          <cell r="T3">
            <v>1.45</v>
          </cell>
        </row>
        <row r="4">
          <cell r="S4">
            <v>1.48</v>
          </cell>
          <cell r="T4">
            <v>1.41</v>
          </cell>
        </row>
        <row r="5">
          <cell r="S5"/>
        </row>
        <row r="6">
          <cell r="S6"/>
          <cell r="T6"/>
        </row>
        <row r="7">
          <cell r="S7" t="str">
            <v>Coeficient</v>
          </cell>
          <cell r="T7"/>
        </row>
        <row r="8">
          <cell r="S8" t="str">
            <v>Coeficient 2027</v>
          </cell>
          <cell r="T8" t="str">
            <v>Coeficient 2027</v>
          </cell>
          <cell r="AI8">
            <v>1</v>
          </cell>
        </row>
        <row r="9">
          <cell r="S9" t="str">
            <v>PMB</v>
          </cell>
          <cell r="T9" t="str">
            <v>județe, smb, municipii</v>
          </cell>
          <cell r="AI9" t="str">
            <v>cod concatenat 1</v>
          </cell>
        </row>
        <row r="10">
          <cell r="S10">
            <v>4.95</v>
          </cell>
          <cell r="T10">
            <v>4.7</v>
          </cell>
          <cell r="AI10" t="str">
            <v>81.30110001.01.2</v>
          </cell>
        </row>
        <row r="11">
          <cell r="S11">
            <v>4.7024999999999997</v>
          </cell>
          <cell r="T11">
            <v>4.5199999999999996</v>
          </cell>
          <cell r="AI11" t="str">
            <v>81.30110002.02.2</v>
          </cell>
        </row>
        <row r="12">
          <cell r="S12">
            <v>4.7024999999999997</v>
          </cell>
          <cell r="T12">
            <v>4.5199999999999996</v>
          </cell>
          <cell r="AI12" t="str">
            <v>81.30110003.01.2</v>
          </cell>
        </row>
        <row r="13">
          <cell r="S13">
            <v>4.3740000000000006</v>
          </cell>
          <cell r="T13">
            <v>4.16</v>
          </cell>
          <cell r="AI13" t="str">
            <v>81.30110004.02.2</v>
          </cell>
        </row>
        <row r="14">
          <cell r="S14">
            <v>4.3740000000000006</v>
          </cell>
          <cell r="T14">
            <v>4.16</v>
          </cell>
          <cell r="AI14" t="str">
            <v>81.30110005.05.2</v>
          </cell>
        </row>
        <row r="15">
          <cell r="S15">
            <v>3.9960000000000004</v>
          </cell>
          <cell r="T15">
            <v>3.8</v>
          </cell>
          <cell r="AI15" t="str">
            <v>81.30110006.08.2</v>
          </cell>
        </row>
        <row r="16">
          <cell r="S16">
            <v>3.9060000000000001</v>
          </cell>
          <cell r="T16">
            <v>3.71</v>
          </cell>
          <cell r="AI16" t="str">
            <v>81.30110007.02.2</v>
          </cell>
        </row>
        <row r="17">
          <cell r="S17">
            <v>3.4440845070422532</v>
          </cell>
          <cell r="T17">
            <v>3.27</v>
          </cell>
          <cell r="AI17" t="str">
            <v>81.30110008.03.2</v>
          </cell>
        </row>
        <row r="18">
          <cell r="S18">
            <v>4.7024999999999997</v>
          </cell>
          <cell r="T18">
            <v>4.5199999999999996</v>
          </cell>
        </row>
        <row r="21">
          <cell r="S21">
            <v>3.471594377343751</v>
          </cell>
          <cell r="T21">
            <v>3.2980146584765633</v>
          </cell>
        </row>
        <row r="22">
          <cell r="S22"/>
        </row>
        <row r="24">
          <cell r="S24">
            <v>1.23</v>
          </cell>
          <cell r="T24">
            <v>1.17</v>
          </cell>
        </row>
        <row r="25">
          <cell r="S25">
            <v>1.2</v>
          </cell>
          <cell r="T25">
            <v>1.1399999999999999</v>
          </cell>
        </row>
        <row r="27">
          <cell r="S27" t="str">
            <v>Coeficient 2027</v>
          </cell>
          <cell r="T27" t="str">
            <v>Coeficient 2027</v>
          </cell>
          <cell r="AI27"/>
        </row>
        <row r="28">
          <cell r="S28" t="str">
            <v>PMB</v>
          </cell>
          <cell r="T28" t="str">
            <v>județe, smb, municipii</v>
          </cell>
          <cell r="AI28" t="str">
            <v>cod concatenat 1</v>
          </cell>
        </row>
        <row r="29">
          <cell r="S29">
            <v>2.7884292187500006</v>
          </cell>
          <cell r="T29">
            <v>2.6490077578125004</v>
          </cell>
          <cell r="AI29"/>
        </row>
        <row r="30">
          <cell r="S30">
            <v>2.6556468750000004</v>
          </cell>
          <cell r="T30">
            <v>2.5228645312500002</v>
          </cell>
          <cell r="AI30"/>
        </row>
        <row r="31">
          <cell r="S31">
            <v>2.5291874999999999</v>
          </cell>
          <cell r="T31">
            <v>2.4027281249999999</v>
          </cell>
          <cell r="AI31"/>
        </row>
        <row r="32">
          <cell r="S32">
            <v>2.4205000000000001</v>
          </cell>
          <cell r="T32">
            <v>2.2994750000000002</v>
          </cell>
          <cell r="AI32" t="str">
            <v>81.30111001.01.1</v>
          </cell>
        </row>
        <row r="33">
          <cell r="S33">
            <v>2.2931920000000008</v>
          </cell>
          <cell r="T33">
            <v>2.1785324000000008</v>
          </cell>
          <cell r="AI33" t="str">
            <v>81.30111001.01.2</v>
          </cell>
        </row>
        <row r="34">
          <cell r="S34">
            <v>2.0847200000000004</v>
          </cell>
          <cell r="T34">
            <v>1.9804840000000001</v>
          </cell>
          <cell r="AI34" t="str">
            <v>81.30111001.01.3</v>
          </cell>
        </row>
        <row r="35">
          <cell r="S35">
            <v>2.7204187500000008</v>
          </cell>
          <cell r="T35">
            <v>2.5843978125000007</v>
          </cell>
          <cell r="AI35"/>
        </row>
        <row r="36">
          <cell r="S36">
            <v>2.5908750000000005</v>
          </cell>
          <cell r="T36">
            <v>2.4613312500000002</v>
          </cell>
          <cell r="AI36"/>
        </row>
        <row r="37">
          <cell r="S37">
            <v>2.4675000000000002</v>
          </cell>
          <cell r="T37">
            <v>2.344125</v>
          </cell>
          <cell r="AI37"/>
        </row>
        <row r="38">
          <cell r="S38">
            <v>2.35</v>
          </cell>
          <cell r="T38">
            <v>2.23</v>
          </cell>
          <cell r="AI38" t="str">
            <v>81.30111002.04.1</v>
          </cell>
        </row>
        <row r="39">
          <cell r="S39">
            <v>2.2264000000000008</v>
          </cell>
          <cell r="T39">
            <v>2.1150800000000007</v>
          </cell>
          <cell r="AI39" t="str">
            <v>81.30111002.04.2</v>
          </cell>
        </row>
        <row r="40">
          <cell r="S40">
            <v>2.0240000000000005</v>
          </cell>
          <cell r="T40">
            <v>1.9228000000000003</v>
          </cell>
          <cell r="AI40" t="str">
            <v>81.30111002.04.3</v>
          </cell>
        </row>
        <row r="41">
          <cell r="S41">
            <v>1.84</v>
          </cell>
          <cell r="T41">
            <v>1.748</v>
          </cell>
          <cell r="AI41" t="str">
            <v>81.30111002.04.4</v>
          </cell>
        </row>
        <row r="42">
          <cell r="S42">
            <v>1.8095000000000001</v>
          </cell>
          <cell r="T42">
            <v>1.719025</v>
          </cell>
          <cell r="AI42" t="str">
            <v>81.30111003.01.1</v>
          </cell>
        </row>
        <row r="43">
          <cell r="S43">
            <v>1.7143280000000007</v>
          </cell>
          <cell r="T43">
            <v>1.6286116000000006</v>
          </cell>
          <cell r="AI43" t="str">
            <v>81.30111003.01.2</v>
          </cell>
        </row>
        <row r="44">
          <cell r="S44">
            <v>1.6192000000000004</v>
          </cell>
          <cell r="T44">
            <v>1.5382400000000003</v>
          </cell>
          <cell r="AI44" t="str">
            <v>81.30111003.01.3</v>
          </cell>
        </row>
        <row r="45">
          <cell r="S45">
            <v>1.5824</v>
          </cell>
          <cell r="T45">
            <v>1.5032799999999999</v>
          </cell>
          <cell r="AI45" t="str">
            <v>81.30111003.01.4</v>
          </cell>
        </row>
        <row r="46">
          <cell r="S46">
            <v>1.7461675000000001</v>
          </cell>
          <cell r="T46">
            <v>1.658859125</v>
          </cell>
          <cell r="AI46" t="str">
            <v>81.30111004.01.1</v>
          </cell>
        </row>
        <row r="47">
          <cell r="S47">
            <v>1.6543265200000006</v>
          </cell>
          <cell r="T47">
            <v>1.5716101940000005</v>
          </cell>
          <cell r="AI47" t="str">
            <v>81.30111004.01.2</v>
          </cell>
        </row>
        <row r="48">
          <cell r="S48">
            <v>1.5625280000000004</v>
          </cell>
          <cell r="T48">
            <v>1.4844016000000002</v>
          </cell>
          <cell r="AI48" t="str">
            <v>81.30111004.01.3</v>
          </cell>
        </row>
        <row r="49">
          <cell r="S49">
            <v>1.519104</v>
          </cell>
          <cell r="T49">
            <v>1.4431487999999999</v>
          </cell>
          <cell r="AI49" t="str">
            <v>81.30111004.01.4</v>
          </cell>
        </row>
      </sheetData>
      <sheetData sheetId="36">
        <row r="3">
          <cell r="T3">
            <v>1.22</v>
          </cell>
        </row>
        <row r="4">
          <cell r="T4">
            <v>1.18</v>
          </cell>
        </row>
        <row r="6">
          <cell r="S6"/>
          <cell r="T6"/>
        </row>
        <row r="8">
          <cell r="S8" t="str">
            <v>Coeficient 2027</v>
          </cell>
          <cell r="T8" t="str">
            <v>Coeficient 2027</v>
          </cell>
          <cell r="AI8">
            <v>1</v>
          </cell>
        </row>
        <row r="9">
          <cell r="S9" t="str">
            <v>instituțiile publice de interes local</v>
          </cell>
          <cell r="T9" t="str">
            <v>primăriile</v>
          </cell>
          <cell r="AI9" t="str">
            <v>cod concatenat 1</v>
          </cell>
        </row>
        <row r="10">
          <cell r="S10">
            <v>4.0279999999999996</v>
          </cell>
          <cell r="T10">
            <v>4.24</v>
          </cell>
          <cell r="AI10" t="str">
            <v>81.30110001.01.2</v>
          </cell>
        </row>
        <row r="11">
          <cell r="S11">
            <v>3.5738999999999996</v>
          </cell>
          <cell r="T11">
            <v>3.762</v>
          </cell>
          <cell r="AI11" t="str">
            <v>81.30110002.02.2</v>
          </cell>
        </row>
        <row r="12">
          <cell r="S12">
            <v>3.5738999999999996</v>
          </cell>
          <cell r="T12">
            <v>3.762</v>
          </cell>
          <cell r="AI12" t="str">
            <v>81.30110003.01.2</v>
          </cell>
        </row>
        <row r="13">
          <cell r="S13">
            <v>3.3242400000000005</v>
          </cell>
          <cell r="T13">
            <v>3.4992000000000005</v>
          </cell>
          <cell r="AI13" t="str">
            <v>81.30110004.02.2</v>
          </cell>
        </row>
        <row r="14">
          <cell r="S14">
            <v>3.3242400000000005</v>
          </cell>
          <cell r="T14">
            <v>3.4992000000000005</v>
          </cell>
          <cell r="AI14" t="str">
            <v>81.30110005.05.2</v>
          </cell>
        </row>
        <row r="15">
          <cell r="S15">
            <v>3.0369600000000005</v>
          </cell>
          <cell r="T15">
            <v>3.1968000000000005</v>
          </cell>
          <cell r="AI15" t="str">
            <v>81.30110006.08.2</v>
          </cell>
        </row>
        <row r="16">
          <cell r="S16">
            <v>2.9685600000000001</v>
          </cell>
          <cell r="T16">
            <v>3.1248000000000005</v>
          </cell>
          <cell r="AI16" t="str">
            <v>81.30110007.02.2</v>
          </cell>
        </row>
        <row r="17">
          <cell r="S17">
            <v>2.6175042253521124</v>
          </cell>
          <cell r="T17">
            <v>2.7552676056338026</v>
          </cell>
          <cell r="AI17" t="str">
            <v>81.30110008.03.2</v>
          </cell>
        </row>
        <row r="18">
          <cell r="S18">
            <v>3.762</v>
          </cell>
          <cell r="T18">
            <v>3.3242400000000005</v>
          </cell>
          <cell r="AI18"/>
        </row>
        <row r="19">
          <cell r="S19"/>
          <cell r="T19"/>
          <cell r="AI19"/>
        </row>
        <row r="20">
          <cell r="S20"/>
          <cell r="T20"/>
        </row>
        <row r="21">
          <cell r="S21"/>
          <cell r="T21">
            <v>2.7141000000000006</v>
          </cell>
        </row>
        <row r="22">
          <cell r="S22"/>
          <cell r="T22"/>
        </row>
        <row r="23">
          <cell r="S23"/>
          <cell r="T23"/>
        </row>
        <row r="24">
          <cell r="S24"/>
          <cell r="T24">
            <v>1.1100000000000001</v>
          </cell>
        </row>
        <row r="25">
          <cell r="S25"/>
          <cell r="T25"/>
        </row>
        <row r="26">
          <cell r="S26"/>
          <cell r="T26"/>
        </row>
        <row r="27">
          <cell r="S27" t="str">
            <v>Coeficient 2027</v>
          </cell>
          <cell r="T27" t="str">
            <v>Coeficient 2027</v>
          </cell>
          <cell r="AI27"/>
        </row>
        <row r="28">
          <cell r="S28" t="str">
            <v>instituțiile publice de interes local</v>
          </cell>
          <cell r="T28" t="str">
            <v>primăriile</v>
          </cell>
          <cell r="AI28" t="str">
            <v>cod concatenat 1</v>
          </cell>
        </row>
        <row r="29">
          <cell r="S29">
            <v>2.19</v>
          </cell>
          <cell r="T29">
            <v>2.31</v>
          </cell>
          <cell r="AI29"/>
        </row>
        <row r="30">
          <cell r="S30">
            <v>2.14</v>
          </cell>
          <cell r="T30">
            <v>2.25</v>
          </cell>
          <cell r="AI30"/>
        </row>
        <row r="31">
          <cell r="S31">
            <v>2.1</v>
          </cell>
          <cell r="T31">
            <v>2.21</v>
          </cell>
          <cell r="AI31"/>
        </row>
        <row r="32">
          <cell r="S32">
            <v>2.0699999999999998</v>
          </cell>
          <cell r="T32">
            <v>2.1800000000000002</v>
          </cell>
          <cell r="AI32" t="str">
            <v>81.30111001.01.1</v>
          </cell>
        </row>
        <row r="33">
          <cell r="S33">
            <v>1.96</v>
          </cell>
          <cell r="T33">
            <v>2.06</v>
          </cell>
          <cell r="AI33" t="str">
            <v>81.30111001.01.2</v>
          </cell>
        </row>
        <row r="34">
          <cell r="S34">
            <v>1.79</v>
          </cell>
          <cell r="T34">
            <v>1.88</v>
          </cell>
          <cell r="AI34" t="str">
            <v>81.30111001.01.3</v>
          </cell>
        </row>
        <row r="35">
          <cell r="S35">
            <v>2.19</v>
          </cell>
          <cell r="T35">
            <v>2.2999999999999998</v>
          </cell>
          <cell r="AI35"/>
        </row>
        <row r="36">
          <cell r="S36">
            <v>2.13</v>
          </cell>
          <cell r="T36">
            <v>2.2400000000000002</v>
          </cell>
          <cell r="AI36"/>
        </row>
        <row r="37">
          <cell r="S37">
            <v>2.0699999999999998</v>
          </cell>
          <cell r="T37">
            <v>2.1800000000000002</v>
          </cell>
          <cell r="AI37"/>
        </row>
        <row r="38">
          <cell r="S38">
            <v>2.0099999999999998</v>
          </cell>
          <cell r="T38">
            <v>2.12</v>
          </cell>
          <cell r="AI38" t="str">
            <v>81.30111002.04.1</v>
          </cell>
        </row>
        <row r="39">
          <cell r="S39">
            <v>1.9</v>
          </cell>
          <cell r="T39">
            <v>2</v>
          </cell>
          <cell r="AI39" t="str">
            <v>81.30111002.04.2</v>
          </cell>
        </row>
        <row r="40">
          <cell r="S40">
            <v>1.73</v>
          </cell>
          <cell r="T40">
            <v>1.82</v>
          </cell>
          <cell r="AI40" t="str">
            <v>81.30111002.04.3</v>
          </cell>
        </row>
        <row r="41">
          <cell r="S41">
            <v>1.58</v>
          </cell>
          <cell r="T41">
            <v>1.66</v>
          </cell>
          <cell r="AI41" t="str">
            <v>81.30111002.04.4</v>
          </cell>
        </row>
        <row r="42">
          <cell r="S42">
            <v>1.55</v>
          </cell>
          <cell r="T42">
            <v>1.63</v>
          </cell>
          <cell r="AI42" t="str">
            <v>81.30111003.01.1</v>
          </cell>
        </row>
        <row r="43">
          <cell r="S43">
            <v>1.46</v>
          </cell>
          <cell r="T43">
            <v>1.54</v>
          </cell>
          <cell r="AI43" t="str">
            <v>81.30111003.01.2</v>
          </cell>
        </row>
        <row r="44">
          <cell r="S44">
            <v>1.39</v>
          </cell>
          <cell r="T44">
            <v>1.46</v>
          </cell>
          <cell r="AI44" t="str">
            <v>81.30111003.01.3</v>
          </cell>
        </row>
        <row r="45">
          <cell r="S45">
            <v>1.35</v>
          </cell>
          <cell r="T45">
            <v>1.42</v>
          </cell>
          <cell r="AI45" t="str">
            <v>81.30111003.01.4</v>
          </cell>
        </row>
        <row r="46">
          <cell r="S46">
            <v>1.49</v>
          </cell>
          <cell r="T46">
            <v>1.57</v>
          </cell>
          <cell r="AI46" t="str">
            <v>81.30111004.01.1</v>
          </cell>
        </row>
        <row r="47">
          <cell r="S47">
            <v>1.42</v>
          </cell>
          <cell r="T47">
            <v>1.49</v>
          </cell>
          <cell r="AI47" t="str">
            <v>81.30111004.01.2</v>
          </cell>
        </row>
        <row r="48">
          <cell r="S48">
            <v>1.34</v>
          </cell>
          <cell r="T48">
            <v>1.41</v>
          </cell>
          <cell r="AI48" t="str">
            <v>81.30111004.01.3</v>
          </cell>
        </row>
        <row r="49">
          <cell r="S49">
            <v>1.3</v>
          </cell>
          <cell r="T49">
            <v>1.37</v>
          </cell>
          <cell r="AI49" t="str">
            <v>81.30111004.01.4</v>
          </cell>
        </row>
      </sheetData>
      <sheetData sheetId="37">
        <row r="6">
          <cell r="S6"/>
          <cell r="T6"/>
        </row>
        <row r="7">
          <cell r="S7" t="str">
            <v>Coeficient</v>
          </cell>
          <cell r="T7"/>
          <cell r="AI7"/>
        </row>
        <row r="8">
          <cell r="S8" t="str">
            <v>Coeficient 2027</v>
          </cell>
          <cell r="T8" t="str">
            <v>Coeficient 2027</v>
          </cell>
          <cell r="AI8">
            <v>1</v>
          </cell>
        </row>
        <row r="9">
          <cell r="S9" t="str">
            <v>primăriile</v>
          </cell>
          <cell r="T9" t="str">
            <v>primăriile</v>
          </cell>
          <cell r="AI9" t="str">
            <v>cod concatenat 1</v>
          </cell>
        </row>
        <row r="10">
          <cell r="S10">
            <v>3.3920000000000003</v>
          </cell>
          <cell r="T10">
            <v>3.3920000000000003</v>
          </cell>
          <cell r="AI10" t="str">
            <v>81.30110001.01.2</v>
          </cell>
        </row>
        <row r="11">
          <cell r="S11">
            <v>3.0848399999999998</v>
          </cell>
          <cell r="T11">
            <v>3.0848399999999998</v>
          </cell>
          <cell r="AI11" t="str">
            <v>81.30110002.02.2</v>
          </cell>
        </row>
        <row r="12">
          <cell r="S12">
            <v>3.0848399999999998</v>
          </cell>
          <cell r="T12">
            <v>3.0848399999999998</v>
          </cell>
          <cell r="AI12" t="str">
            <v>81.30110003.01.2</v>
          </cell>
        </row>
        <row r="13">
          <cell r="S13">
            <v>2.8693440000000003</v>
          </cell>
          <cell r="T13">
            <v>2.8693440000000003</v>
          </cell>
          <cell r="AI13" t="str">
            <v>81.30110004.02.2</v>
          </cell>
        </row>
        <row r="14">
          <cell r="S14">
            <v>2.8693440000000003</v>
          </cell>
          <cell r="T14">
            <v>2.8693440000000003</v>
          </cell>
          <cell r="AI14" t="str">
            <v>81.30110005.05.2</v>
          </cell>
        </row>
        <row r="15">
          <cell r="S15">
            <v>2.6869103999999999</v>
          </cell>
          <cell r="T15">
            <v>2.6869103999999999</v>
          </cell>
          <cell r="AI15" t="str">
            <v>81.30110006.08.2</v>
          </cell>
        </row>
        <row r="16">
          <cell r="S16">
            <v>2.6392060800000001</v>
          </cell>
          <cell r="T16">
            <v>2.6392060800000001</v>
          </cell>
          <cell r="AI16" t="str">
            <v>81.30110007.02.2</v>
          </cell>
        </row>
        <row r="17">
          <cell r="S17">
            <v>2.2593194366197178</v>
          </cell>
          <cell r="T17">
            <v>2.2593194366197178</v>
          </cell>
          <cell r="AI17" t="str">
            <v>81.30110008.03.2</v>
          </cell>
        </row>
        <row r="18">
          <cell r="S18">
            <v>3.0848399999999998</v>
          </cell>
          <cell r="T18">
            <v>3.0848399999999998</v>
          </cell>
        </row>
        <row r="19">
          <cell r="S19"/>
          <cell r="T19"/>
        </row>
        <row r="20">
          <cell r="S20"/>
          <cell r="T20"/>
        </row>
        <row r="21">
          <cell r="S21"/>
          <cell r="T21">
            <v>2.4277500000000001</v>
          </cell>
        </row>
        <row r="22">
          <cell r="S22"/>
          <cell r="T22">
            <v>2.5896000000000003</v>
          </cell>
        </row>
        <row r="23">
          <cell r="S23"/>
          <cell r="T23"/>
        </row>
        <row r="24">
          <cell r="S24"/>
          <cell r="T24"/>
        </row>
        <row r="25">
          <cell r="S25"/>
          <cell r="T25"/>
        </row>
        <row r="26">
          <cell r="S26"/>
          <cell r="T26"/>
        </row>
        <row r="27">
          <cell r="S27" t="str">
            <v>Coeficient 2027</v>
          </cell>
          <cell r="T27" t="str">
            <v>Coeficient 2027</v>
          </cell>
          <cell r="AI27"/>
        </row>
        <row r="28">
          <cell r="S28" t="str">
            <v>instituțiile publice de interes local</v>
          </cell>
          <cell r="T28" t="str">
            <v>primăriile</v>
          </cell>
          <cell r="AI28" t="str">
            <v>cod concatenat 1</v>
          </cell>
        </row>
        <row r="29">
          <cell r="S29">
            <v>2</v>
          </cell>
          <cell r="T29">
            <v>2.11</v>
          </cell>
          <cell r="AI29"/>
        </row>
        <row r="30">
          <cell r="S30">
            <v>1.95</v>
          </cell>
          <cell r="T30">
            <v>2.0499999999999998</v>
          </cell>
          <cell r="AI30"/>
        </row>
        <row r="31">
          <cell r="S31">
            <v>1.92</v>
          </cell>
          <cell r="T31">
            <v>2.02</v>
          </cell>
          <cell r="AI31"/>
        </row>
        <row r="32">
          <cell r="S32">
            <v>1.85</v>
          </cell>
          <cell r="T32">
            <v>1.95</v>
          </cell>
          <cell r="AI32" t="str">
            <v>81.30111001.01.1</v>
          </cell>
        </row>
        <row r="33">
          <cell r="S33">
            <v>1.77</v>
          </cell>
          <cell r="T33">
            <v>1.86</v>
          </cell>
          <cell r="AI33" t="str">
            <v>81.30111001.01.2</v>
          </cell>
        </row>
        <row r="34">
          <cell r="S34">
            <v>1.62</v>
          </cell>
          <cell r="T34">
            <v>1.7</v>
          </cell>
          <cell r="AI34" t="str">
            <v>81.30111001.01.3</v>
          </cell>
        </row>
        <row r="35">
          <cell r="S35">
            <v>1.98</v>
          </cell>
          <cell r="T35">
            <v>2.08</v>
          </cell>
          <cell r="AI35"/>
        </row>
        <row r="36">
          <cell r="S36">
            <v>1.92</v>
          </cell>
          <cell r="T36">
            <v>2.02</v>
          </cell>
          <cell r="AI36"/>
        </row>
        <row r="37">
          <cell r="S37">
            <v>1.87</v>
          </cell>
          <cell r="T37">
            <v>1.97</v>
          </cell>
          <cell r="AI37"/>
        </row>
        <row r="38">
          <cell r="S38">
            <v>1.81</v>
          </cell>
          <cell r="T38">
            <v>1.91</v>
          </cell>
          <cell r="AI38" t="str">
            <v>81.30111002.04.1</v>
          </cell>
        </row>
        <row r="39">
          <cell r="S39">
            <v>1.72</v>
          </cell>
          <cell r="T39">
            <v>1.81</v>
          </cell>
          <cell r="AI39" t="str">
            <v>81.30111002.04.2</v>
          </cell>
        </row>
        <row r="40">
          <cell r="S40">
            <v>1.56</v>
          </cell>
          <cell r="T40">
            <v>1.64</v>
          </cell>
          <cell r="AI40" t="str">
            <v>81.30111002.04.3</v>
          </cell>
        </row>
        <row r="41">
          <cell r="S41">
            <v>1.43</v>
          </cell>
          <cell r="T41">
            <v>1.5</v>
          </cell>
          <cell r="AI41" t="str">
            <v>81.30111002.04.4</v>
          </cell>
        </row>
        <row r="42">
          <cell r="S42">
            <v>1.43</v>
          </cell>
          <cell r="T42">
            <v>1.51</v>
          </cell>
          <cell r="AI42" t="str">
            <v>81.30111003.01.1</v>
          </cell>
        </row>
        <row r="43">
          <cell r="S43">
            <v>1.36</v>
          </cell>
          <cell r="T43">
            <v>1.43</v>
          </cell>
          <cell r="AI43" t="str">
            <v>81.30111003.01.2</v>
          </cell>
        </row>
        <row r="44">
          <cell r="S44">
            <v>1.28</v>
          </cell>
          <cell r="T44">
            <v>1.35</v>
          </cell>
          <cell r="AI44" t="str">
            <v>81.30111003.01.3</v>
          </cell>
        </row>
        <row r="45">
          <cell r="S45">
            <v>1.25</v>
          </cell>
          <cell r="T45">
            <v>1.32</v>
          </cell>
          <cell r="AI45" t="str">
            <v>81.30111003.01.4</v>
          </cell>
        </row>
        <row r="46">
          <cell r="S46">
            <v>1.38</v>
          </cell>
          <cell r="T46">
            <v>1.45</v>
          </cell>
          <cell r="AI46" t="str">
            <v>81.30111004.01.1</v>
          </cell>
        </row>
        <row r="47">
          <cell r="S47">
            <v>1.31</v>
          </cell>
          <cell r="T47">
            <v>1.38</v>
          </cell>
          <cell r="AI47" t="str">
            <v>81.30111004.01.2</v>
          </cell>
        </row>
        <row r="48">
          <cell r="S48">
            <v>1.24</v>
          </cell>
          <cell r="T48">
            <v>1.31</v>
          </cell>
          <cell r="AI48" t="str">
            <v>81.30111004.01.3</v>
          </cell>
        </row>
        <row r="49">
          <cell r="S49">
            <v>1.21</v>
          </cell>
          <cell r="T49">
            <v>1.27</v>
          </cell>
          <cell r="AI49" t="str">
            <v>81.30111004.01.4</v>
          </cell>
        </row>
        <row r="50">
          <cell r="S50"/>
          <cell r="T50"/>
        </row>
      </sheetData>
      <sheetData sheetId="38">
        <row r="3">
          <cell r="T3">
            <v>0.85</v>
          </cell>
        </row>
        <row r="4">
          <cell r="T4">
            <v>0.88</v>
          </cell>
        </row>
        <row r="6">
          <cell r="S6"/>
          <cell r="T6"/>
        </row>
        <row r="7">
          <cell r="S7" t="str">
            <v>Coeficient</v>
          </cell>
          <cell r="T7"/>
        </row>
        <row r="8">
          <cell r="S8" t="str">
            <v>Coeficient 2027</v>
          </cell>
          <cell r="T8" t="str">
            <v>Coeficient 2027</v>
          </cell>
          <cell r="AI8">
            <v>1</v>
          </cell>
        </row>
        <row r="9">
          <cell r="S9" t="str">
            <v>instituțiile publice de interes local</v>
          </cell>
          <cell r="T9" t="str">
            <v>primăriile</v>
          </cell>
          <cell r="AI9" t="str">
            <v>cod concatenat 1</v>
          </cell>
        </row>
        <row r="10">
          <cell r="S10">
            <v>2.76</v>
          </cell>
          <cell r="T10">
            <v>2.9</v>
          </cell>
          <cell r="AI10" t="str">
            <v>81.30110001.01.2</v>
          </cell>
        </row>
        <row r="11">
          <cell r="S11">
            <v>2.5099999999999998</v>
          </cell>
          <cell r="T11">
            <v>2.64</v>
          </cell>
          <cell r="AI11" t="str">
            <v>81.30110002.02.2</v>
          </cell>
        </row>
        <row r="12">
          <cell r="S12">
            <v>2.5099999999999998</v>
          </cell>
          <cell r="T12">
            <v>2.64</v>
          </cell>
          <cell r="AI12" t="str">
            <v>81.30110003.01.2</v>
          </cell>
        </row>
        <row r="13">
          <cell r="S13">
            <v>2.33</v>
          </cell>
          <cell r="T13">
            <v>2.4500000000000002</v>
          </cell>
          <cell r="AI13" t="str">
            <v>81.30110004.02.2</v>
          </cell>
        </row>
        <row r="14">
          <cell r="S14">
            <v>2.33</v>
          </cell>
          <cell r="T14">
            <v>2.4500000000000002</v>
          </cell>
          <cell r="AI14" t="str">
            <v>81.30110005.05.2</v>
          </cell>
        </row>
        <row r="15">
          <cell r="S15">
            <v>2.23</v>
          </cell>
          <cell r="T15">
            <v>2.35</v>
          </cell>
          <cell r="AI15" t="str">
            <v>81.30110006.08.2</v>
          </cell>
        </row>
        <row r="16">
          <cell r="S16">
            <v>2.19</v>
          </cell>
          <cell r="T16">
            <v>2.31</v>
          </cell>
          <cell r="AI16" t="str">
            <v>81.30110007.04.2</v>
          </cell>
        </row>
        <row r="17">
          <cell r="S17">
            <v>1.83</v>
          </cell>
          <cell r="T17">
            <v>1.93</v>
          </cell>
          <cell r="AI17" t="str">
            <v>81.30110008.03.2</v>
          </cell>
        </row>
        <row r="18">
          <cell r="S18">
            <v>2.64</v>
          </cell>
          <cell r="T18">
            <v>2.5099999999999998</v>
          </cell>
        </row>
        <row r="19">
          <cell r="S19"/>
          <cell r="T19"/>
        </row>
        <row r="20">
          <cell r="S20"/>
          <cell r="T20"/>
        </row>
        <row r="21">
          <cell r="S21"/>
          <cell r="T21">
            <v>2.2659000000000002</v>
          </cell>
        </row>
        <row r="22">
          <cell r="S22"/>
          <cell r="T22">
            <v>2.2161000000000004</v>
          </cell>
        </row>
        <row r="23">
          <cell r="S23"/>
          <cell r="T23"/>
        </row>
        <row r="24">
          <cell r="S24"/>
          <cell r="T24">
            <v>0.93</v>
          </cell>
        </row>
        <row r="25">
          <cell r="S25"/>
          <cell r="T25"/>
        </row>
        <row r="26">
          <cell r="S26"/>
          <cell r="T26"/>
        </row>
        <row r="27">
          <cell r="S27" t="str">
            <v>Coeficient 2027</v>
          </cell>
          <cell r="T27" t="str">
            <v>Coeficient 2027</v>
          </cell>
          <cell r="AI27"/>
        </row>
        <row r="28">
          <cell r="S28" t="str">
            <v>instituțiile publice de interes local</v>
          </cell>
          <cell r="T28" t="str">
            <v>primăriile</v>
          </cell>
          <cell r="AI28" t="str">
            <v>cod concatenat 1</v>
          </cell>
        </row>
        <row r="29">
          <cell r="S29">
            <v>1.86</v>
          </cell>
          <cell r="T29">
            <v>1.96</v>
          </cell>
          <cell r="AI29"/>
        </row>
        <row r="30">
          <cell r="S30">
            <v>1.81</v>
          </cell>
          <cell r="T30">
            <v>1.91</v>
          </cell>
          <cell r="AI30"/>
        </row>
        <row r="31">
          <cell r="S31">
            <v>1.79</v>
          </cell>
          <cell r="T31">
            <v>1.88</v>
          </cell>
          <cell r="AI31"/>
        </row>
        <row r="32">
          <cell r="S32">
            <v>1.73</v>
          </cell>
          <cell r="T32">
            <v>1.82</v>
          </cell>
          <cell r="AI32" t="str">
            <v>81.30111001.01.1</v>
          </cell>
        </row>
        <row r="33">
          <cell r="S33">
            <v>1.64</v>
          </cell>
          <cell r="T33">
            <v>1.73</v>
          </cell>
          <cell r="AI33" t="str">
            <v>81.30111001.01.2</v>
          </cell>
        </row>
        <row r="34">
          <cell r="S34">
            <v>1.5</v>
          </cell>
          <cell r="T34">
            <v>1.58</v>
          </cell>
          <cell r="AI34" t="str">
            <v>81.30111001.01.3</v>
          </cell>
        </row>
        <row r="35">
          <cell r="S35">
            <v>1.84</v>
          </cell>
          <cell r="T35">
            <v>1.94</v>
          </cell>
          <cell r="AI35"/>
        </row>
        <row r="36">
          <cell r="S36">
            <v>1.79</v>
          </cell>
          <cell r="T36">
            <v>1.88</v>
          </cell>
          <cell r="AI36"/>
        </row>
        <row r="37">
          <cell r="S37">
            <v>1.74</v>
          </cell>
          <cell r="T37">
            <v>1.83</v>
          </cell>
          <cell r="AI37"/>
        </row>
        <row r="38">
          <cell r="S38">
            <v>1.69</v>
          </cell>
          <cell r="T38">
            <v>1.78</v>
          </cell>
          <cell r="AI38" t="str">
            <v>81.30111002.04.1</v>
          </cell>
        </row>
        <row r="39">
          <cell r="S39">
            <v>1.61</v>
          </cell>
          <cell r="T39">
            <v>1.69</v>
          </cell>
          <cell r="AI39" t="str">
            <v>81.30111002.04.2</v>
          </cell>
        </row>
        <row r="40">
          <cell r="S40">
            <v>1.45</v>
          </cell>
          <cell r="T40">
            <v>1.53</v>
          </cell>
          <cell r="AI40" t="str">
            <v>81.30111002.04.3</v>
          </cell>
        </row>
        <row r="41">
          <cell r="S41">
            <v>1.33</v>
          </cell>
          <cell r="T41">
            <v>1.4</v>
          </cell>
          <cell r="AI41" t="str">
            <v>81.30111002.04.4</v>
          </cell>
        </row>
        <row r="42">
          <cell r="S42">
            <v>1.34</v>
          </cell>
          <cell r="T42">
            <v>1.41</v>
          </cell>
          <cell r="AI42" t="str">
            <v>81.30111003.01.1</v>
          </cell>
        </row>
        <row r="43">
          <cell r="S43">
            <v>1.26</v>
          </cell>
          <cell r="T43">
            <v>1.33</v>
          </cell>
          <cell r="AI43" t="str">
            <v>81.30111003.01.2</v>
          </cell>
        </row>
        <row r="44">
          <cell r="S44">
            <v>1.2</v>
          </cell>
          <cell r="T44">
            <v>1.26</v>
          </cell>
          <cell r="AI44" t="str">
            <v>81.30111003.01.3</v>
          </cell>
        </row>
        <row r="45">
          <cell r="S45">
            <v>1.17</v>
          </cell>
          <cell r="T45">
            <v>1.23</v>
          </cell>
          <cell r="AI45" t="str">
            <v>81.30111003.01.4</v>
          </cell>
        </row>
        <row r="46">
          <cell r="S46">
            <v>1.28</v>
          </cell>
          <cell r="T46">
            <v>1.35</v>
          </cell>
          <cell r="AI46" t="str">
            <v>81.30111004.01.1</v>
          </cell>
        </row>
        <row r="47">
          <cell r="S47">
            <v>1.22</v>
          </cell>
          <cell r="T47">
            <v>1.28</v>
          </cell>
          <cell r="AI47" t="str">
            <v>81.30111004.01.2</v>
          </cell>
        </row>
        <row r="48">
          <cell r="S48">
            <v>1.1599999999999999</v>
          </cell>
          <cell r="T48">
            <v>1.22</v>
          </cell>
          <cell r="AI48" t="str">
            <v>81.30111004.01.3</v>
          </cell>
        </row>
        <row r="49">
          <cell r="S49">
            <v>1.1200000000000001</v>
          </cell>
          <cell r="T49">
            <v>1.18</v>
          </cell>
          <cell r="AI49" t="str">
            <v>81.30111004.01.4</v>
          </cell>
        </row>
      </sheetData>
      <sheetData sheetId="39">
        <row r="8">
          <cell r="S8"/>
          <cell r="T8"/>
        </row>
        <row r="9">
          <cell r="S9" t="str">
            <v>Coeficient 2027</v>
          </cell>
          <cell r="T9" t="str">
            <v>Coeficient 2027</v>
          </cell>
        </row>
        <row r="10">
          <cell r="S10"/>
          <cell r="T10"/>
          <cell r="AI10">
            <v>1</v>
          </cell>
        </row>
        <row r="11">
          <cell r="S11" t="str">
            <v>minister</v>
          </cell>
          <cell r="T11" t="str">
            <v>ipc</v>
          </cell>
          <cell r="AI11" t="str">
            <v>cod concatenat 1</v>
          </cell>
        </row>
        <row r="12">
          <cell r="S12">
            <v>4.95</v>
          </cell>
          <cell r="T12">
            <v>4.4550000000000001</v>
          </cell>
          <cell r="AI12" t="str">
            <v>82.40101001.01.2</v>
          </cell>
        </row>
        <row r="13">
          <cell r="S13">
            <v>4.7571428571428456</v>
          </cell>
          <cell r="T13">
            <v>4.2814285714285614</v>
          </cell>
          <cell r="AI13" t="str">
            <v>82.40101002.01.2</v>
          </cell>
        </row>
        <row r="14">
          <cell r="S14">
            <v>4.5642857142857043</v>
          </cell>
          <cell r="T14">
            <v>4.1078571428571342</v>
          </cell>
          <cell r="AI14" t="str">
            <v>82.40101003.01.2</v>
          </cell>
        </row>
        <row r="15">
          <cell r="S15">
            <v>4.7024999999999997</v>
          </cell>
          <cell r="T15">
            <v>4.2322499999999996</v>
          </cell>
          <cell r="AI15" t="str">
            <v>82.40101004.03.2</v>
          </cell>
        </row>
        <row r="16">
          <cell r="S16">
            <v>4.3740000000000006</v>
          </cell>
          <cell r="T16">
            <v>3.9366000000000008</v>
          </cell>
          <cell r="AI16" t="str">
            <v>82.40101005.03.2</v>
          </cell>
        </row>
        <row r="17">
          <cell r="S17">
            <v>4.3740000000000006</v>
          </cell>
          <cell r="T17">
            <v>3.9366000000000008</v>
          </cell>
          <cell r="AI17" t="str">
            <v>82.40101006.04.2</v>
          </cell>
        </row>
        <row r="18">
          <cell r="S18">
            <v>4</v>
          </cell>
          <cell r="T18">
            <v>3.6</v>
          </cell>
          <cell r="AI18" t="str">
            <v>82.40101007.04.2</v>
          </cell>
        </row>
        <row r="19">
          <cell r="S19">
            <v>3.9060000000000001</v>
          </cell>
          <cell r="T19">
            <v>3.5154000000000001</v>
          </cell>
          <cell r="AI19" t="str">
            <v>82.40101008.03.2</v>
          </cell>
        </row>
        <row r="20">
          <cell r="S20">
            <v>3.4440845070422532</v>
          </cell>
          <cell r="T20">
            <v>3.0996760563380281</v>
          </cell>
          <cell r="AI20" t="str">
            <v>82.40101009.05.2</v>
          </cell>
        </row>
        <row r="21">
          <cell r="S21">
            <v>3.9060000000000001</v>
          </cell>
          <cell r="T21">
            <v>3.5154000000000001</v>
          </cell>
          <cell r="AI21" t="str">
            <v>82.40101010.01.2</v>
          </cell>
        </row>
        <row r="25">
          <cell r="T25">
            <v>2.7423054750000002</v>
          </cell>
        </row>
        <row r="27">
          <cell r="S27" t="str">
            <v>Coeficient 2027</v>
          </cell>
          <cell r="T27" t="str">
            <v>Coeficient 2027</v>
          </cell>
        </row>
        <row r="28">
          <cell r="S28" t="str">
            <v>minister</v>
          </cell>
          <cell r="T28" t="str">
            <v>ipc</v>
          </cell>
          <cell r="AI28" t="str">
            <v>cod concatenat 1</v>
          </cell>
        </row>
        <row r="29">
          <cell r="S29">
            <v>2.4205000000000001</v>
          </cell>
          <cell r="T29">
            <v>2.202655</v>
          </cell>
          <cell r="AI29" t="str">
            <v>82.40102001.01.1</v>
          </cell>
        </row>
        <row r="30">
          <cell r="S30">
            <v>2.2931920000000008</v>
          </cell>
          <cell r="T30">
            <v>2.0868047200000008</v>
          </cell>
          <cell r="AI30" t="str">
            <v>82.40102001.01.2</v>
          </cell>
        </row>
        <row r="31">
          <cell r="S31">
            <v>2.0847200000000004</v>
          </cell>
          <cell r="T31">
            <v>1.8970952000000003</v>
          </cell>
          <cell r="AI31" t="str">
            <v>82.40102001.01.3</v>
          </cell>
        </row>
        <row r="32">
          <cell r="S32">
            <v>2.35</v>
          </cell>
          <cell r="T32">
            <v>2.1385000000000001</v>
          </cell>
          <cell r="AI32" t="str">
            <v>82.40102002.07.1</v>
          </cell>
        </row>
        <row r="33">
          <cell r="S33">
            <v>2.2264000000000008</v>
          </cell>
          <cell r="T33">
            <v>2.0260240000000009</v>
          </cell>
          <cell r="AI33" t="str">
            <v>82.40102002.07.2</v>
          </cell>
        </row>
        <row r="34">
          <cell r="S34">
            <v>2.0240000000000005</v>
          </cell>
          <cell r="T34">
            <v>1.8418400000000006</v>
          </cell>
          <cell r="AI34" t="str">
            <v>82.40102002.07.3</v>
          </cell>
        </row>
        <row r="35">
          <cell r="S35">
            <v>1.84</v>
          </cell>
          <cell r="T35">
            <v>1.748</v>
          </cell>
          <cell r="AI35" t="str">
            <v>82.40102002.07.4</v>
          </cell>
        </row>
        <row r="36">
          <cell r="S36">
            <v>2.35</v>
          </cell>
          <cell r="T36">
            <v>2.1385000000000001</v>
          </cell>
          <cell r="AI36" t="str">
            <v>82.40102003.01.1</v>
          </cell>
        </row>
        <row r="37">
          <cell r="S37">
            <v>2.2264000000000008</v>
          </cell>
          <cell r="T37">
            <v>2.0260240000000009</v>
          </cell>
          <cell r="AI37" t="str">
            <v>82.40102003.01.2</v>
          </cell>
        </row>
        <row r="38">
          <cell r="S38">
            <v>2.0240000000000005</v>
          </cell>
          <cell r="T38">
            <v>1.8418400000000006</v>
          </cell>
          <cell r="AI38" t="str">
            <v>82.40102003.01.3</v>
          </cell>
        </row>
        <row r="39">
          <cell r="S39">
            <v>1.84</v>
          </cell>
          <cell r="T39">
            <v>1.748</v>
          </cell>
          <cell r="AI39" t="str">
            <v>82.40102003.01.4</v>
          </cell>
        </row>
        <row r="40">
          <cell r="S40">
            <v>1.8095000000000001</v>
          </cell>
          <cell r="T40">
            <v>1.6466450000000001</v>
          </cell>
          <cell r="AI40" t="str">
            <v>82.40102004.09.1</v>
          </cell>
        </row>
        <row r="41">
          <cell r="S41">
            <v>1.7143280000000007</v>
          </cell>
          <cell r="T41">
            <v>1.5600384800000007</v>
          </cell>
          <cell r="AI41" t="str">
            <v>82.40102004.09.2</v>
          </cell>
        </row>
        <row r="42">
          <cell r="S42">
            <v>1.6192000000000004</v>
          </cell>
          <cell r="T42">
            <v>1.4734720000000003</v>
          </cell>
          <cell r="AI42" t="str">
            <v>82.40102004.09.3</v>
          </cell>
        </row>
        <row r="43">
          <cell r="S43">
            <v>1.5824</v>
          </cell>
          <cell r="T43">
            <v>1.4399840000000002</v>
          </cell>
          <cell r="AI43" t="str">
            <v>82.40102004.09.4</v>
          </cell>
        </row>
        <row r="44">
          <cell r="S44">
            <v>1.7461675000000001</v>
          </cell>
          <cell r="T44">
            <v>1.5890124250000002</v>
          </cell>
          <cell r="AI44" t="str">
            <v>82.40102005.03.1</v>
          </cell>
        </row>
        <row r="45">
          <cell r="S45">
            <v>1.6543265200000006</v>
          </cell>
          <cell r="T45">
            <v>1.5054371332000005</v>
          </cell>
          <cell r="AI45" t="str">
            <v>82.40102005.03.2</v>
          </cell>
        </row>
        <row r="46">
          <cell r="S46">
            <v>1.5625280000000004</v>
          </cell>
          <cell r="T46">
            <v>1.4219004800000004</v>
          </cell>
          <cell r="AI46" t="str">
            <v>82.40102005.03.3</v>
          </cell>
        </row>
        <row r="47">
          <cell r="S47">
            <v>1.519104</v>
          </cell>
          <cell r="T47">
            <v>1.3823846400000002</v>
          </cell>
          <cell r="AI47" t="str">
            <v>82.40102005.03.4</v>
          </cell>
        </row>
        <row r="50">
          <cell r="S50"/>
          <cell r="T50"/>
        </row>
        <row r="58">
          <cell r="AI58" t="str">
            <v>Formula pentru codificare functioneaza astfel:
1.	Daca în celula de la stanga e gol, atunci trece gol.
2.	Se calculeaza automat marcajele 1, 2 sau 3 deasupra tabelului curent, deasupra rândului cu numărul curent al codului concatenat, in funcție de nmumărul gradelor aflate pe orizontala. Formula choose (CHOOSE(#...)) se poziționează în rândul cu marcaje.
3.	Înscrierea marcajelor se face astfel: 
3.1.	pentru primul cod de funcție din rândul curent, se alege 1 (adică formula 1 din funcția choose);
3.2.	pentru un cod aferent unui grad cu număr de ordine mai mic decât numărul gradelor din tabel (de exemplu, dacă în tabel sunt 4 grade pe orizontală, aici ne referim la gradele 1-3), se alege 2 (adică formula 2 din funcția choose);
3.3.	pentru un cod aferent gradului cu numărul de ordine cel mai mare al unei funcții (de exemplu, dacă în tabel sunt 4 grade pe orizontală, aici ne referim la gradul 4), dar nu primul cod din rând (căruia i s-a dat deja marcajul 1), se alege 3 (adică formula 3 din funcția choose).
4.	Formula 1 asamblează codul cu ajutorul marcajelor din coloanele anterioare, adică anexă, capitol, subcapitol, literă, tabel, rând, număr de ordine, grade.
5.	Formula 2 se uită în stânga, preia primele 15 caractere neschimbate, apoi preia și ultimul caracter, din care scade 1.
6.	Formula 3 se uită în stânga și stabilește numărul de ordine al funcției codificate acolo e mai mare decât 1. Daca nu e, atunci se oprește din codificare și notează gol. Dacă e mai mare, înseamnă că mai există funcții în enumerare de codificat și aplică formula: cauta cu funcția offset codul aferent gradului omolog din funcția anterioară, pastrează primele 12 caractere, adaugă marcajul aferent numărului de ordine al funcției (îl extrage pe cel al funcției anterioare și apoi scade 1) și adaugă marcajul numărului de ordine al gradului (îl extrage pe cel al funcției anterioare).</v>
          </cell>
        </row>
        <row r="59">
          <cell r="AI59">
            <v>1</v>
          </cell>
        </row>
        <row r="60">
          <cell r="AI60" t="str">
            <v>cod concatenat 1</v>
          </cell>
        </row>
        <row r="61">
          <cell r="S61">
            <v>5.2249999999999996</v>
          </cell>
          <cell r="T61">
            <v>4.7024999999999997</v>
          </cell>
          <cell r="AI61" t="str">
            <v>82.40103001.01.2</v>
          </cell>
        </row>
        <row r="62">
          <cell r="S62">
            <v>4.8600000000000003</v>
          </cell>
          <cell r="T62">
            <v>4.3740000000000006</v>
          </cell>
          <cell r="AI62" t="str">
            <v>82.40103002.02.2</v>
          </cell>
        </row>
        <row r="63">
          <cell r="S63">
            <v>4.8600000000000003</v>
          </cell>
          <cell r="T63">
            <v>4.3740000000000006</v>
          </cell>
          <cell r="AI63" t="str">
            <v>82.40103003.01.2</v>
          </cell>
        </row>
        <row r="64">
          <cell r="S64">
            <v>4.4400000000000004</v>
          </cell>
          <cell r="T64">
            <v>3.9960000000000004</v>
          </cell>
          <cell r="AI64" t="str">
            <v>82.40103004.01.2</v>
          </cell>
        </row>
        <row r="65">
          <cell r="S65">
            <v>4.34</v>
          </cell>
          <cell r="T65">
            <v>3.9060000000000001</v>
          </cell>
          <cell r="AI65" t="str">
            <v>82.40103005.01.2</v>
          </cell>
        </row>
        <row r="66">
          <cell r="S66">
            <v>3.8267605633802813</v>
          </cell>
          <cell r="T66">
            <v>3.4440845070422532</v>
          </cell>
          <cell r="AI66" t="str">
            <v>82.40103006.01.2</v>
          </cell>
        </row>
        <row r="73">
          <cell r="AI73" t="str">
            <v>cod concatenat 1</v>
          </cell>
        </row>
        <row r="74">
          <cell r="T74">
            <v>3.3000000000000003</v>
          </cell>
          <cell r="AI74" t="str">
            <v>82.40104001.01.1</v>
          </cell>
        </row>
        <row r="75">
          <cell r="T75">
            <v>3</v>
          </cell>
          <cell r="AI75" t="str">
            <v>82.40104002.01.1</v>
          </cell>
        </row>
        <row r="76">
          <cell r="T76">
            <v>2.5</v>
          </cell>
          <cell r="AI76" t="str">
            <v>82.40104003.01.1</v>
          </cell>
        </row>
        <row r="77">
          <cell r="T77">
            <v>2.3154560000000011</v>
          </cell>
          <cell r="AI77" t="str">
            <v>82.40104003.01.2</v>
          </cell>
        </row>
        <row r="78">
          <cell r="T78">
            <v>2.1049600000000006</v>
          </cell>
          <cell r="AI78" t="str">
            <v>82.40104003.01.3</v>
          </cell>
        </row>
        <row r="79">
          <cell r="S79">
            <v>0.95</v>
          </cell>
          <cell r="T79">
            <v>1.9997120000000004</v>
          </cell>
          <cell r="AI79" t="str">
            <v>82.40104004.01.1</v>
          </cell>
        </row>
        <row r="80">
          <cell r="T80">
            <v>1.8160142000000001</v>
          </cell>
          <cell r="AI80" t="str">
            <v>82.40104005.01.1</v>
          </cell>
        </row>
        <row r="81">
          <cell r="T81">
            <v>1.7204995808000008</v>
          </cell>
          <cell r="AI81" t="str">
            <v>82.40104005.01.2</v>
          </cell>
        </row>
        <row r="82">
          <cell r="T82">
            <v>1.6250291200000004</v>
          </cell>
          <cell r="AI82" t="str">
            <v>82.40104005.01.3</v>
          </cell>
        </row>
        <row r="83">
          <cell r="T83">
            <v>1.57986816</v>
          </cell>
          <cell r="AI83" t="str">
            <v>82.40104005.01.4</v>
          </cell>
        </row>
        <row r="85">
          <cell r="S85"/>
          <cell r="T85"/>
        </row>
        <row r="88">
          <cell r="S88"/>
          <cell r="T88"/>
        </row>
        <row r="89">
          <cell r="S89"/>
          <cell r="T89"/>
        </row>
        <row r="90">
          <cell r="S90"/>
          <cell r="T90"/>
        </row>
        <row r="91">
          <cell r="S91"/>
          <cell r="T91"/>
        </row>
        <row r="92">
          <cell r="S92"/>
          <cell r="T92"/>
          <cell r="AI92" t="str">
            <v>cod concatenat 1</v>
          </cell>
        </row>
        <row r="93">
          <cell r="S93"/>
          <cell r="T93">
            <v>1.6466450000000001</v>
          </cell>
          <cell r="AI93" t="str">
            <v>82.40105001.02.1</v>
          </cell>
        </row>
        <row r="94">
          <cell r="S94"/>
          <cell r="T94">
            <v>1.5600384800000007</v>
          </cell>
          <cell r="AI94" t="str">
            <v>82.40105001.02.2</v>
          </cell>
        </row>
        <row r="95">
          <cell r="S95"/>
          <cell r="T95">
            <v>1.4734720000000003</v>
          </cell>
          <cell r="AI95" t="str">
            <v>82.40105001.02.3</v>
          </cell>
        </row>
        <row r="96">
          <cell r="S96"/>
          <cell r="T96">
            <v>1.4399840000000002</v>
          </cell>
          <cell r="AI96" t="str">
            <v>82.40105001.02.4</v>
          </cell>
        </row>
        <row r="97">
          <cell r="S97"/>
          <cell r="T97"/>
        </row>
        <row r="99">
          <cell r="S99"/>
          <cell r="T99"/>
        </row>
        <row r="100">
          <cell r="S100"/>
          <cell r="T100"/>
        </row>
        <row r="105">
          <cell r="AI105" t="str">
            <v>cod concatenat 1</v>
          </cell>
        </row>
        <row r="106">
          <cell r="T106">
            <v>2.1385000000000001</v>
          </cell>
          <cell r="AI106" t="str">
            <v>82.40106001.01.1</v>
          </cell>
        </row>
        <row r="107">
          <cell r="T107">
            <v>2.0260240000000009</v>
          </cell>
          <cell r="AI107" t="str">
            <v>82.40106001.01.2</v>
          </cell>
        </row>
        <row r="108">
          <cell r="T108">
            <v>1.8418400000000006</v>
          </cell>
          <cell r="AI108" t="str">
            <v>82.40106001.01.3</v>
          </cell>
        </row>
        <row r="109">
          <cell r="T109">
            <v>1.748</v>
          </cell>
          <cell r="AI109" t="str">
            <v>82.40106001.01.4</v>
          </cell>
        </row>
        <row r="110">
          <cell r="T110">
            <v>1.6466450000000001</v>
          </cell>
          <cell r="AI110" t="str">
            <v>82.40106002.01.1</v>
          </cell>
        </row>
        <row r="111">
          <cell r="T111">
            <v>1.5600384800000007</v>
          </cell>
          <cell r="AI111" t="str">
            <v>82.40106002.01.2</v>
          </cell>
        </row>
        <row r="112">
          <cell r="T112">
            <v>1.4734720000000003</v>
          </cell>
          <cell r="AI112" t="str">
            <v>82.40106002.01.3</v>
          </cell>
        </row>
        <row r="113">
          <cell r="T113">
            <v>1.4399840000000002</v>
          </cell>
          <cell r="AI113" t="str">
            <v>82.40106002.01.4</v>
          </cell>
        </row>
        <row r="114">
          <cell r="T114"/>
          <cell r="AI114" t="str">
            <v>82.40106002.01.0</v>
          </cell>
        </row>
        <row r="115">
          <cell r="T115">
            <v>1.5890124250000002</v>
          </cell>
          <cell r="AI115" t="str">
            <v>82.40106003.01.1</v>
          </cell>
        </row>
        <row r="116">
          <cell r="T116">
            <v>1.5054371332000005</v>
          </cell>
          <cell r="AI116" t="str">
            <v>82.40106003.01.2</v>
          </cell>
        </row>
        <row r="117">
          <cell r="T117">
            <v>1.4219004800000004</v>
          </cell>
          <cell r="AI117" t="str">
            <v>82.40106003.01.3</v>
          </cell>
        </row>
        <row r="118">
          <cell r="T118">
            <v>1.3823846400000002</v>
          </cell>
          <cell r="AI118" t="str">
            <v>82.40106003.01.4</v>
          </cell>
        </row>
        <row r="120">
          <cell r="S120"/>
          <cell r="T120"/>
        </row>
        <row r="126">
          <cell r="AI126">
            <v>1</v>
          </cell>
        </row>
        <row r="127">
          <cell r="AI127" t="str">
            <v>cod concatenat 1</v>
          </cell>
        </row>
        <row r="128">
          <cell r="S128">
            <v>4.2322499999999996</v>
          </cell>
          <cell r="T128">
            <v>4.7024999999999997</v>
          </cell>
          <cell r="AI128" t="str">
            <v>82.40107001.01.2</v>
          </cell>
        </row>
        <row r="129">
          <cell r="S129">
            <v>3.9366000000000008</v>
          </cell>
          <cell r="T129">
            <v>4.3740000000000006</v>
          </cell>
          <cell r="AI129" t="str">
            <v>82.40107002.01.2</v>
          </cell>
        </row>
        <row r="130">
          <cell r="S130">
            <v>3.9366000000000008</v>
          </cell>
          <cell r="T130">
            <v>4.3740000000000006</v>
          </cell>
          <cell r="AI130" t="str">
            <v>82.40107003.01.2</v>
          </cell>
        </row>
        <row r="131">
          <cell r="S131">
            <v>3.5964000000000005</v>
          </cell>
          <cell r="T131">
            <v>3.9960000000000004</v>
          </cell>
          <cell r="AI131" t="str">
            <v>82.40107004.01.2</v>
          </cell>
        </row>
        <row r="132">
          <cell r="S132">
            <v>3.9366000000000008</v>
          </cell>
          <cell r="T132">
            <v>4.3740000000000006</v>
          </cell>
          <cell r="AI132" t="str">
            <v>82.40107005.01.2</v>
          </cell>
        </row>
        <row r="133">
          <cell r="S133">
            <v>3.5154000000000001</v>
          </cell>
          <cell r="T133">
            <v>3.9060000000000001</v>
          </cell>
          <cell r="AI133" t="str">
            <v>82.40107006.01.2</v>
          </cell>
        </row>
        <row r="134">
          <cell r="S134">
            <v>3.0996760563380281</v>
          </cell>
          <cell r="T134">
            <v>3.4440845070422532</v>
          </cell>
          <cell r="AI134" t="str">
            <v>82.40107007.01.2</v>
          </cell>
        </row>
        <row r="137">
          <cell r="T137">
            <v>3.1125000000000003</v>
          </cell>
        </row>
        <row r="140">
          <cell r="S140" t="str">
            <v>% crestere salariul brut vs.curent</v>
          </cell>
          <cell r="T140" t="str">
            <v>Coeficient 2027</v>
          </cell>
          <cell r="AI140" t="str">
            <v>cod concatenat 1</v>
          </cell>
        </row>
        <row r="141">
          <cell r="T141">
            <v>2.5</v>
          </cell>
          <cell r="AI141" t="str">
            <v>82.40108001.01.1</v>
          </cell>
        </row>
        <row r="142">
          <cell r="T142">
            <v>2.5</v>
          </cell>
          <cell r="AI142" t="str">
            <v>82.40108002.01.1</v>
          </cell>
        </row>
        <row r="143">
          <cell r="T143">
            <v>2.3154560000000011</v>
          </cell>
          <cell r="AI143" t="str">
            <v>82.40108002.01.2</v>
          </cell>
        </row>
        <row r="144">
          <cell r="T144">
            <v>2.1049600000000006</v>
          </cell>
          <cell r="AI144" t="str">
            <v>82.40108002.01.3</v>
          </cell>
        </row>
        <row r="145">
          <cell r="T145">
            <v>1.9136000000000002</v>
          </cell>
          <cell r="AI145" t="str">
            <v>82.40108002.01.4</v>
          </cell>
        </row>
        <row r="146">
          <cell r="T146">
            <v>2.5</v>
          </cell>
          <cell r="AI146" t="str">
            <v>82.40108003.01.1</v>
          </cell>
        </row>
        <row r="147">
          <cell r="T147">
            <v>2.3154560000000011</v>
          </cell>
          <cell r="AI147" t="str">
            <v>82.40108003.01.2</v>
          </cell>
        </row>
        <row r="148">
          <cell r="T148">
            <v>2.1049600000000006</v>
          </cell>
          <cell r="AI148" t="str">
            <v>82.40108003.01.3</v>
          </cell>
        </row>
        <row r="149">
          <cell r="T149">
            <v>1.9136000000000002</v>
          </cell>
          <cell r="AI149" t="str">
            <v>82.40108003.01.4</v>
          </cell>
        </row>
        <row r="150">
          <cell r="T150">
            <v>2.5778325</v>
          </cell>
          <cell r="AI150" t="str">
            <v>82.40108004.01.1</v>
          </cell>
        </row>
        <row r="151">
          <cell r="T151">
            <v>2.5</v>
          </cell>
          <cell r="AI151" t="str">
            <v>82.40108005.01.1</v>
          </cell>
        </row>
        <row r="152">
          <cell r="T152">
            <v>2.3154560000000011</v>
          </cell>
          <cell r="AI152" t="str">
            <v>82.40108005.01.2</v>
          </cell>
        </row>
        <row r="153">
          <cell r="T153">
            <v>2.1049600000000006</v>
          </cell>
          <cell r="AI153" t="str">
            <v>82.40108005.01.3</v>
          </cell>
        </row>
        <row r="154">
          <cell r="T154">
            <v>2.2666666666666671</v>
          </cell>
          <cell r="AI154" t="str">
            <v>82.40108006.01.1</v>
          </cell>
        </row>
        <row r="155">
          <cell r="T155">
            <v>2.0432495893333344</v>
          </cell>
          <cell r="AI155" t="str">
            <v>82.40108006.01.2</v>
          </cell>
        </row>
        <row r="156">
          <cell r="T156">
            <v>1.9098161753307759</v>
          </cell>
          <cell r="AI156" t="str">
            <v>82.40108006.01.3</v>
          </cell>
        </row>
        <row r="157">
          <cell r="T157">
            <v>1.5006576911173013</v>
          </cell>
          <cell r="AI157" t="str">
            <v>82.40108006.01.4</v>
          </cell>
        </row>
        <row r="158">
          <cell r="T158">
            <v>2.5</v>
          </cell>
          <cell r="AI158" t="str">
            <v>82.40108007.02.1</v>
          </cell>
        </row>
        <row r="159">
          <cell r="T159">
            <v>2.3154560000000011</v>
          </cell>
          <cell r="AI159" t="str">
            <v>82.40108007.02.2</v>
          </cell>
        </row>
        <row r="160">
          <cell r="T160">
            <v>2.1049600000000006</v>
          </cell>
          <cell r="AI160" t="str">
            <v>82.40108007.02.3</v>
          </cell>
        </row>
        <row r="161">
          <cell r="T161">
            <v>1.9136000000000002</v>
          </cell>
          <cell r="AI161" t="str">
            <v>82.40108007.02.4</v>
          </cell>
        </row>
        <row r="162">
          <cell r="T162">
            <v>2.5</v>
          </cell>
          <cell r="AI162" t="str">
            <v>82.40108008.01.1</v>
          </cell>
        </row>
        <row r="163">
          <cell r="T163">
            <v>2.3154560000000011</v>
          </cell>
          <cell r="AI163" t="str">
            <v>82.40108008.01.2</v>
          </cell>
        </row>
        <row r="164">
          <cell r="T164">
            <v>2.1049600000000006</v>
          </cell>
          <cell r="AI164" t="str">
            <v>82.40108008.01.3</v>
          </cell>
        </row>
        <row r="165">
          <cell r="T165">
            <v>1.9136000000000002</v>
          </cell>
          <cell r="AI165" t="str">
            <v>82.40108008.01.4</v>
          </cell>
        </row>
        <row r="166">
          <cell r="T166">
            <v>1.8818800000000002</v>
          </cell>
          <cell r="AI166" t="str">
            <v>82.40108009.01.1</v>
          </cell>
        </row>
        <row r="167">
          <cell r="T167">
            <v>1.7829011200000009</v>
          </cell>
          <cell r="AI167" t="str">
            <v>82.40108009.01.2</v>
          </cell>
        </row>
        <row r="168">
          <cell r="T168">
            <v>1.6839680000000006</v>
          </cell>
          <cell r="AI168" t="str">
            <v>82.40108009.01.3</v>
          </cell>
        </row>
        <row r="169">
          <cell r="T169">
            <v>1.645696</v>
          </cell>
          <cell r="AI169" t="str">
            <v>82.40108009.01.4</v>
          </cell>
        </row>
        <row r="170">
          <cell r="T170">
            <v>1.8818800000000002</v>
          </cell>
          <cell r="AI170" t="str">
            <v>82.40108010.01.1</v>
          </cell>
        </row>
        <row r="171">
          <cell r="T171">
            <v>1.7829011200000009</v>
          </cell>
          <cell r="AI171" t="str">
            <v>82.40108010.01.2</v>
          </cell>
        </row>
        <row r="172">
          <cell r="T172">
            <v>1.6839680000000006</v>
          </cell>
          <cell r="AI172" t="str">
            <v>82.40108010.01.3</v>
          </cell>
        </row>
        <row r="173">
          <cell r="T173">
            <v>1.645696</v>
          </cell>
          <cell r="AI173" t="str">
            <v>82.40108010.01.4</v>
          </cell>
        </row>
        <row r="174">
          <cell r="T174">
            <v>1.8160142000000001</v>
          </cell>
          <cell r="AI174" t="str">
            <v>82.40108011.01.1</v>
          </cell>
        </row>
        <row r="175">
          <cell r="T175">
            <v>1.7204995808000008</v>
          </cell>
          <cell r="AI175" t="str">
            <v>82.40108011.01.2</v>
          </cell>
        </row>
        <row r="176">
          <cell r="T176">
            <v>1.6250291200000004</v>
          </cell>
          <cell r="AI176" t="str">
            <v>82.40108011.01.3</v>
          </cell>
        </row>
        <row r="177">
          <cell r="T177">
            <v>1.57986816</v>
          </cell>
          <cell r="AI177" t="str">
            <v>82.40108011.01.4</v>
          </cell>
        </row>
        <row r="178">
          <cell r="T178">
            <v>1.8160142000000001</v>
          </cell>
          <cell r="AI178" t="str">
            <v>82.40108012.01.1</v>
          </cell>
        </row>
        <row r="179">
          <cell r="T179">
            <v>1.7204995808000008</v>
          </cell>
          <cell r="AI179" t="str">
            <v>82.40108012.01.2</v>
          </cell>
        </row>
        <row r="180">
          <cell r="T180">
            <v>1.6250291200000004</v>
          </cell>
          <cell r="AI180" t="str">
            <v>82.40108012.01.3</v>
          </cell>
        </row>
        <row r="181">
          <cell r="T181">
            <v>1.57986816</v>
          </cell>
          <cell r="AI181" t="str">
            <v>82.40108012.01.4</v>
          </cell>
        </row>
        <row r="182">
          <cell r="T182">
            <v>1.8160142000000001</v>
          </cell>
          <cell r="AI182" t="str">
            <v>82.40108013.01.1</v>
          </cell>
        </row>
        <row r="183">
          <cell r="T183">
            <v>1.7204995808000008</v>
          </cell>
          <cell r="AI183" t="str">
            <v>82.40108013.01.2</v>
          </cell>
        </row>
        <row r="184">
          <cell r="T184">
            <v>1.6250291200000004</v>
          </cell>
          <cell r="AI184" t="str">
            <v>82.40108013.01.3</v>
          </cell>
        </row>
        <row r="185">
          <cell r="T185">
            <v>1.57986816</v>
          </cell>
          <cell r="AI185" t="str">
            <v>82.40108013.01.4</v>
          </cell>
        </row>
        <row r="186">
          <cell r="T186">
            <v>1.6250291200000004</v>
          </cell>
          <cell r="AI186" t="str">
            <v>82.40108014.01.1</v>
          </cell>
        </row>
        <row r="187">
          <cell r="T187">
            <v>1.57986816</v>
          </cell>
          <cell r="AI187" t="str">
            <v>82.40108014.01.2</v>
          </cell>
        </row>
        <row r="190">
          <cell r="S190"/>
          <cell r="T190"/>
        </row>
        <row r="191">
          <cell r="S191"/>
          <cell r="T191"/>
        </row>
        <row r="192">
          <cell r="S192"/>
          <cell r="T192"/>
        </row>
        <row r="193">
          <cell r="S193"/>
          <cell r="T193"/>
        </row>
        <row r="194">
          <cell r="S194"/>
          <cell r="T194"/>
        </row>
        <row r="195">
          <cell r="S195"/>
          <cell r="T195"/>
        </row>
        <row r="196">
          <cell r="S196"/>
          <cell r="T196"/>
        </row>
        <row r="197">
          <cell r="S197"/>
          <cell r="T197"/>
        </row>
        <row r="198">
          <cell r="S198"/>
          <cell r="T198"/>
          <cell r="AI198" t="str">
            <v>cod concatenat 1</v>
          </cell>
        </row>
        <row r="199">
          <cell r="S199"/>
          <cell r="T199">
            <v>3.45</v>
          </cell>
          <cell r="AI199" t="str">
            <v>82.40109001.01.1</v>
          </cell>
        </row>
        <row r="200">
          <cell r="S200"/>
          <cell r="T200">
            <v>2.5499999999999998</v>
          </cell>
          <cell r="AI200" t="str">
            <v>82.40109002.01.1</v>
          </cell>
        </row>
        <row r="201">
          <cell r="S201"/>
          <cell r="T201"/>
          <cell r="AI201" t="str">
            <v>82.40109002.01.0</v>
          </cell>
        </row>
        <row r="202">
          <cell r="S202"/>
          <cell r="T202">
            <v>2.4750000000000001</v>
          </cell>
          <cell r="AI202" t="str">
            <v>82.40109003.01.1</v>
          </cell>
        </row>
        <row r="203">
          <cell r="S203"/>
          <cell r="T203">
            <v>2.3849999999999998</v>
          </cell>
          <cell r="AI203" t="str">
            <v>82.40109004.01.1</v>
          </cell>
        </row>
        <row r="205">
          <cell r="S205"/>
          <cell r="T205"/>
        </row>
        <row r="212">
          <cell r="AI212" t="str">
            <v>cod concatenat 1</v>
          </cell>
        </row>
        <row r="213">
          <cell r="T213">
            <v>2.35</v>
          </cell>
          <cell r="AI213" t="str">
            <v>82.40110001.01.1</v>
          </cell>
        </row>
        <row r="215">
          <cell r="S215"/>
          <cell r="T215"/>
        </row>
        <row r="221">
          <cell r="AI221" t="str">
            <v>cod concatenat 1</v>
          </cell>
        </row>
        <row r="222">
          <cell r="T222">
            <v>1.5890124250000002</v>
          </cell>
          <cell r="AI222" t="str">
            <v>82.40111001.01.1</v>
          </cell>
        </row>
        <row r="223">
          <cell r="T223">
            <v>1.5054371332000005</v>
          </cell>
          <cell r="AI223" t="str">
            <v>82.40111001.01.2</v>
          </cell>
        </row>
        <row r="224">
          <cell r="T224">
            <v>1.3823846400000002</v>
          </cell>
          <cell r="AI224" t="str">
            <v>82.40111001.01.3</v>
          </cell>
        </row>
        <row r="225">
          <cell r="T225">
            <v>1.5054371332000005</v>
          </cell>
          <cell r="AI225" t="str">
            <v>82.40111002.01.1</v>
          </cell>
        </row>
        <row r="226">
          <cell r="T226">
            <v>1.3823846400000002</v>
          </cell>
          <cell r="AI226" t="str">
            <v>82.40111002.01.2</v>
          </cell>
        </row>
        <row r="228">
          <cell r="S228"/>
          <cell r="T228"/>
        </row>
        <row r="231">
          <cell r="S231"/>
          <cell r="T231">
            <v>4.4820000000000002</v>
          </cell>
        </row>
        <row r="233">
          <cell r="S233" t="str">
            <v>minister</v>
          </cell>
          <cell r="T233" t="str">
            <v>ipc</v>
          </cell>
          <cell r="AI233" t="str">
            <v>cod concatenat 1</v>
          </cell>
        </row>
        <row r="234">
          <cell r="S234">
            <v>4</v>
          </cell>
          <cell r="T234">
            <v>3.6</v>
          </cell>
          <cell r="AI234" t="str">
            <v>82.40112001.01.1</v>
          </cell>
        </row>
        <row r="235">
          <cell r="S235">
            <v>2.5</v>
          </cell>
          <cell r="T235">
            <v>2.35</v>
          </cell>
          <cell r="AI235" t="str">
            <v>82.40112002.01.1</v>
          </cell>
        </row>
        <row r="236">
          <cell r="S236">
            <v>2.3000000000000003</v>
          </cell>
          <cell r="T236">
            <v>2.0700000000000003</v>
          </cell>
          <cell r="AI236" t="str">
            <v>82.40112003.01.1</v>
          </cell>
        </row>
        <row r="237">
          <cell r="S237">
            <v>2.1160000000000005</v>
          </cell>
          <cell r="T237">
            <v>1.9044000000000005</v>
          </cell>
          <cell r="AI237" t="str">
            <v>82.40112004.01.1</v>
          </cell>
        </row>
        <row r="238">
          <cell r="S238">
            <v>2.5</v>
          </cell>
          <cell r="T238">
            <v>2.35</v>
          </cell>
          <cell r="AI238" t="str">
            <v>82.40112005.01.1</v>
          </cell>
        </row>
        <row r="239">
          <cell r="S239">
            <v>1.8095000000000001</v>
          </cell>
          <cell r="T239">
            <v>1.6285500000000002</v>
          </cell>
          <cell r="AI239" t="str">
            <v>82.40112006.03.1</v>
          </cell>
        </row>
        <row r="240">
          <cell r="S240">
            <v>1.7729616107067392</v>
          </cell>
          <cell r="T240">
            <v>1.5956654496360654</v>
          </cell>
          <cell r="AI240" t="str">
            <v>82.40112007.03.1</v>
          </cell>
        </row>
        <row r="241">
          <cell r="S241">
            <v>1.7461675000000001</v>
          </cell>
          <cell r="T241">
            <v>1.5715507500000001</v>
          </cell>
          <cell r="AI241" t="str">
            <v>82.40112008.03.1</v>
          </cell>
        </row>
        <row r="242">
          <cell r="S242">
            <v>1.6543265200000006</v>
          </cell>
          <cell r="T242">
            <v>1.4888938680000006</v>
          </cell>
          <cell r="AI242" t="str">
            <v>82.40112009.03.1</v>
          </cell>
        </row>
        <row r="247">
          <cell r="S247"/>
          <cell r="T247"/>
        </row>
        <row r="248">
          <cell r="S248"/>
          <cell r="T248"/>
        </row>
        <row r="249">
          <cell r="S249"/>
          <cell r="T249"/>
        </row>
        <row r="250">
          <cell r="S250"/>
          <cell r="T250"/>
          <cell r="AI250"/>
        </row>
        <row r="251">
          <cell r="S251"/>
          <cell r="T251"/>
          <cell r="AI251" t="str">
            <v>cod concatenat 1</v>
          </cell>
        </row>
        <row r="252">
          <cell r="S252"/>
          <cell r="T252"/>
          <cell r="AI252" t="str">
            <v>82.40113001.01.1</v>
          </cell>
        </row>
        <row r="253">
          <cell r="S253"/>
          <cell r="T253"/>
          <cell r="AI253" t="str">
            <v>82.40113002.01.1</v>
          </cell>
        </row>
        <row r="254">
          <cell r="S254"/>
          <cell r="T254"/>
          <cell r="AI254" t="str">
            <v>82.40113003.01.1</v>
          </cell>
        </row>
        <row r="255">
          <cell r="S255"/>
          <cell r="T255"/>
          <cell r="AI255" t="str">
            <v>82.40113004.02.1</v>
          </cell>
        </row>
        <row r="256">
          <cell r="S256"/>
          <cell r="T256"/>
          <cell r="AI256" t="str">
            <v>82.40113005.01.1</v>
          </cell>
        </row>
        <row r="270">
          <cell r="S270"/>
          <cell r="T270"/>
        </row>
        <row r="274">
          <cell r="T274">
            <v>1</v>
          </cell>
          <cell r="AI274">
            <v>1</v>
          </cell>
        </row>
        <row r="275">
          <cell r="AI275" t="str">
            <v>cod concatenat 1</v>
          </cell>
        </row>
        <row r="276">
          <cell r="S276">
            <v>5.5</v>
          </cell>
          <cell r="T276">
            <v>5.5</v>
          </cell>
          <cell r="AI276" t="str">
            <v>82.40114001.01.2</v>
          </cell>
        </row>
        <row r="277">
          <cell r="S277">
            <v>5.205120481927711</v>
          </cell>
          <cell r="T277">
            <v>5.205120481927711</v>
          </cell>
          <cell r="AI277" t="str">
            <v>82.40114002.01.2</v>
          </cell>
        </row>
        <row r="278">
          <cell r="S278">
            <v>4.9102409638554212</v>
          </cell>
          <cell r="T278">
            <v>4.9102409638554212</v>
          </cell>
          <cell r="AI278" t="str">
            <v>82.40114003.02.2</v>
          </cell>
        </row>
        <row r="279">
          <cell r="AI279"/>
        </row>
        <row r="281">
          <cell r="T281">
            <v>4.7024999999999997</v>
          </cell>
        </row>
        <row r="284">
          <cell r="S284" t="str">
            <v>% crestere salariul brut vs.curent</v>
          </cell>
          <cell r="T284" t="str">
            <v>Coeficient 2027</v>
          </cell>
          <cell r="AI284" t="str">
            <v>cod concatenat 1</v>
          </cell>
        </row>
        <row r="285">
          <cell r="S285">
            <v>0.41433727677436694</v>
          </cell>
          <cell r="T285">
            <v>3.7771084337349392</v>
          </cell>
          <cell r="AI285" t="str">
            <v>82.40115001.04.1</v>
          </cell>
        </row>
        <row r="286">
          <cell r="S286">
            <v>0.37851964444047015</v>
          </cell>
          <cell r="T286">
            <v>3.5882530120481921</v>
          </cell>
          <cell r="AI286" t="str">
            <v>82.40115001.04.2</v>
          </cell>
        </row>
        <row r="287">
          <cell r="S287">
            <v>0.34451615987760542</v>
          </cell>
          <cell r="T287">
            <v>3.4088403614457823</v>
          </cell>
          <cell r="AI287" t="str">
            <v>82.40115001.04.3</v>
          </cell>
        </row>
        <row r="288">
          <cell r="S288">
            <v>0.29795774555751953</v>
          </cell>
          <cell r="T288">
            <v>3.2469204442771078</v>
          </cell>
          <cell r="AI288" t="str">
            <v>82.40115002.04.1</v>
          </cell>
        </row>
        <row r="289">
          <cell r="S289">
            <v>0.29192498420492807</v>
          </cell>
          <cell r="T289">
            <v>3.1008090242846378</v>
          </cell>
          <cell r="AI289" t="str">
            <v>82.40115002.04.2</v>
          </cell>
        </row>
        <row r="290">
          <cell r="S290">
            <v>0.26371640631239601</v>
          </cell>
          <cell r="T290">
            <v>2.9690246407525409</v>
          </cell>
          <cell r="AI290" t="str">
            <v>82.40115002.04.3</v>
          </cell>
        </row>
        <row r="291">
          <cell r="S291">
            <v>0.23043995469581802</v>
          </cell>
          <cell r="T291">
            <v>2.850263655122439</v>
          </cell>
          <cell r="AI291" t="str">
            <v>82.40115003.04.1</v>
          </cell>
        </row>
        <row r="292">
          <cell r="S292">
            <v>0.23654691770625691</v>
          </cell>
          <cell r="T292">
            <v>2.7433787680553476</v>
          </cell>
          <cell r="AI292" t="str">
            <v>82.40115003.04.2</v>
          </cell>
        </row>
        <row r="293">
          <cell r="S293">
            <v>0.22942740514976623</v>
          </cell>
          <cell r="T293">
            <v>2.6473605111734102</v>
          </cell>
          <cell r="AI293" t="str">
            <v>82.40115003.04.3</v>
          </cell>
        </row>
        <row r="302">
          <cell r="S302"/>
          <cell r="T302"/>
        </row>
        <row r="303">
          <cell r="S303"/>
          <cell r="T303"/>
        </row>
        <row r="304">
          <cell r="S304"/>
          <cell r="T304"/>
        </row>
        <row r="305">
          <cell r="S305"/>
          <cell r="T305"/>
          <cell r="AI305"/>
        </row>
        <row r="306">
          <cell r="S306"/>
          <cell r="T306"/>
          <cell r="AI306" t="str">
            <v>cod concatenat 1</v>
          </cell>
        </row>
        <row r="307">
          <cell r="S307">
            <v>5.5</v>
          </cell>
          <cell r="T307">
            <v>5.5</v>
          </cell>
          <cell r="AI307" t="str">
            <v>82.40116001.01.1</v>
          </cell>
        </row>
        <row r="308">
          <cell r="S308">
            <v>5.205120481927711</v>
          </cell>
          <cell r="T308">
            <v>5.205120481927711</v>
          </cell>
          <cell r="AI308" t="str">
            <v>82.40116002.01.1</v>
          </cell>
        </row>
        <row r="309">
          <cell r="S309">
            <v>5.0576807228915666</v>
          </cell>
          <cell r="T309">
            <v>5.0576807228915666</v>
          </cell>
          <cell r="AI309" t="str">
            <v>82.40116003.01.1</v>
          </cell>
        </row>
        <row r="310">
          <cell r="S310">
            <v>4.9102409638554212</v>
          </cell>
          <cell r="T310">
            <v>4.9102409638554212</v>
          </cell>
          <cell r="AI310" t="str">
            <v>82.40116004.01.1</v>
          </cell>
        </row>
        <row r="313">
          <cell r="S313"/>
          <cell r="T313">
            <v>4.7024999999999997</v>
          </cell>
        </row>
        <row r="314">
          <cell r="S314"/>
          <cell r="T314"/>
        </row>
        <row r="315">
          <cell r="S315"/>
          <cell r="T315"/>
          <cell r="AI315"/>
        </row>
        <row r="316">
          <cell r="S316" t="str">
            <v>% crestere salariul brut vs.curent</v>
          </cell>
          <cell r="T316" t="str">
            <v>Coeficient 2027</v>
          </cell>
          <cell r="AI316" t="str">
            <v>cod concatenat 1</v>
          </cell>
        </row>
        <row r="317">
          <cell r="S317">
            <v>0.41433727677436694</v>
          </cell>
          <cell r="T317">
            <v>3.7771084337349392</v>
          </cell>
          <cell r="AI317" t="str">
            <v>82.40117001.01.1</v>
          </cell>
        </row>
        <row r="318">
          <cell r="S318">
            <v>0.31071060550295337</v>
          </cell>
          <cell r="T318">
            <v>3.2469204442771078</v>
          </cell>
          <cell r="AI318" t="str">
            <v>82.40117002.01.1</v>
          </cell>
        </row>
        <row r="319">
          <cell r="S319">
            <v>0.23051895255637844</v>
          </cell>
          <cell r="T319">
            <v>2.850263655122439</v>
          </cell>
          <cell r="AI319" t="str">
            <v>82.40117003.01.1</v>
          </cell>
        </row>
        <row r="320">
          <cell r="S320">
            <v>0.34696551449993951</v>
          </cell>
          <cell r="T320">
            <v>2.2802109240979513</v>
          </cell>
          <cell r="AI320" t="str">
            <v>82.40117004.01.1</v>
          </cell>
        </row>
        <row r="321">
          <cell r="S321"/>
          <cell r="T321"/>
        </row>
        <row r="322">
          <cell r="S322"/>
          <cell r="T322"/>
        </row>
        <row r="323">
          <cell r="S323"/>
          <cell r="T323"/>
        </row>
        <row r="324">
          <cell r="S324"/>
          <cell r="T324"/>
        </row>
        <row r="325">
          <cell r="S325"/>
          <cell r="T325"/>
        </row>
        <row r="326">
          <cell r="S326"/>
          <cell r="T326"/>
        </row>
        <row r="328">
          <cell r="S328"/>
          <cell r="T328"/>
        </row>
        <row r="329">
          <cell r="S329"/>
          <cell r="T329"/>
        </row>
        <row r="330">
          <cell r="S330"/>
          <cell r="T330"/>
        </row>
        <row r="331">
          <cell r="S331"/>
          <cell r="T331"/>
        </row>
        <row r="332">
          <cell r="S332"/>
          <cell r="T332"/>
          <cell r="AI332"/>
        </row>
        <row r="333">
          <cell r="S333"/>
          <cell r="T333"/>
          <cell r="AI333" t="str">
            <v>cod concatenat 1</v>
          </cell>
        </row>
        <row r="334">
          <cell r="S334">
            <v>4.0104413212500019</v>
          </cell>
          <cell r="T334">
            <v>4.0104413212500019</v>
          </cell>
          <cell r="AI334" t="str">
            <v>82.40118001.01.1</v>
          </cell>
        </row>
        <row r="335">
          <cell r="S335">
            <v>3.8194679250000014</v>
          </cell>
          <cell r="T335">
            <v>3.8194679250000014</v>
          </cell>
          <cell r="AI335" t="str">
            <v>82.40118002.01.1</v>
          </cell>
        </row>
        <row r="336">
          <cell r="S336">
            <v>3.637588500000001</v>
          </cell>
          <cell r="T336">
            <v>3.637588500000001</v>
          </cell>
          <cell r="AI336" t="str">
            <v>82.40118003.01.1</v>
          </cell>
        </row>
        <row r="337">
          <cell r="S337">
            <v>3.4643700000000006</v>
          </cell>
          <cell r="T337">
            <v>3.4643700000000006</v>
          </cell>
          <cell r="AI337" t="str">
            <v>82.40118004.01.1</v>
          </cell>
        </row>
        <row r="338">
          <cell r="S338"/>
          <cell r="T338"/>
        </row>
        <row r="339">
          <cell r="S339"/>
          <cell r="T339"/>
        </row>
        <row r="340">
          <cell r="S340"/>
          <cell r="T340">
            <v>3.1949190000000005</v>
          </cell>
        </row>
        <row r="341">
          <cell r="S341"/>
          <cell r="T341"/>
          <cell r="AI341"/>
        </row>
        <row r="342">
          <cell r="S342" t="str">
            <v>% crestere salariul brut vs.curent</v>
          </cell>
          <cell r="T342" t="str">
            <v>Coeficient 2027</v>
          </cell>
          <cell r="AI342" t="str">
            <v>cod concatenat 1</v>
          </cell>
        </row>
        <row r="343">
          <cell r="S343">
            <v>0.22015500876921523</v>
          </cell>
          <cell r="T343">
            <v>2.5662000000000003</v>
          </cell>
          <cell r="AI343" t="str">
            <v>82.40119001.01.1</v>
          </cell>
        </row>
        <row r="344">
          <cell r="S344">
            <v>0.20551314866398473</v>
          </cell>
          <cell r="T344">
            <v>2.4378900000000003</v>
          </cell>
          <cell r="AI344" t="str">
            <v>82.40119001.01.2</v>
          </cell>
        </row>
        <row r="345">
          <cell r="S345">
            <v>0.20975791327195625</v>
          </cell>
          <cell r="T345">
            <v>2.3159955000000001</v>
          </cell>
          <cell r="AI345" t="str">
            <v>82.40119001.01.3</v>
          </cell>
        </row>
        <row r="346">
          <cell r="S346">
            <v>0.21260440247965495</v>
          </cell>
          <cell r="T346">
            <v>2.2233556800000001</v>
          </cell>
          <cell r="AI346" t="str">
            <v>82.40119001.01.4</v>
          </cell>
        </row>
        <row r="347">
          <cell r="S347">
            <v>0.23704723174876396</v>
          </cell>
          <cell r="T347">
            <v>1.6192000000000004</v>
          </cell>
          <cell r="AI347" t="str">
            <v>82.40119002.01.1</v>
          </cell>
        </row>
        <row r="348">
          <cell r="S348">
            <v>0.30356439622262421</v>
          </cell>
          <cell r="T348">
            <v>1.5824</v>
          </cell>
          <cell r="AI348" t="str">
            <v>82.40119002.01.2</v>
          </cell>
        </row>
        <row r="349">
          <cell r="S349"/>
          <cell r="T349"/>
        </row>
        <row r="350">
          <cell r="S350"/>
          <cell r="T350"/>
        </row>
        <row r="351">
          <cell r="S351"/>
          <cell r="T351"/>
        </row>
        <row r="352">
          <cell r="S352"/>
          <cell r="T352"/>
        </row>
        <row r="353">
          <cell r="S353"/>
          <cell r="T353"/>
        </row>
        <row r="354">
          <cell r="S354"/>
          <cell r="T354"/>
        </row>
        <row r="355">
          <cell r="S355"/>
          <cell r="T355"/>
        </row>
        <row r="359">
          <cell r="T359">
            <v>1.0309999999999999</v>
          </cell>
        </row>
        <row r="360">
          <cell r="AI360" t="str">
            <v>cod concatenat 1</v>
          </cell>
        </row>
        <row r="361">
          <cell r="S361">
            <v>5.5</v>
          </cell>
          <cell r="T361">
            <v>5.5</v>
          </cell>
          <cell r="AI361" t="str">
            <v>82.40120001.01.1</v>
          </cell>
        </row>
        <row r="362">
          <cell r="S362">
            <v>5.2249999999999996</v>
          </cell>
          <cell r="T362">
            <v>5.2249999999999996</v>
          </cell>
          <cell r="AI362" t="str">
            <v>82.40120002.01.1</v>
          </cell>
        </row>
        <row r="363">
          <cell r="S363">
            <v>4.8600000000000003</v>
          </cell>
          <cell r="T363">
            <v>4.8600000000000003</v>
          </cell>
          <cell r="AI363" t="str">
            <v>82.40120003.01.1</v>
          </cell>
        </row>
        <row r="364">
          <cell r="S364">
            <v>4.8600000000000003</v>
          </cell>
          <cell r="T364">
            <v>4.8600000000000003</v>
          </cell>
          <cell r="AI364" t="str">
            <v>82.40120004.01.1</v>
          </cell>
        </row>
        <row r="365">
          <cell r="S365">
            <v>4.4400000000000004</v>
          </cell>
          <cell r="T365">
            <v>4.4400000000000004</v>
          </cell>
          <cell r="AI365" t="str">
            <v>82.40120005.01.1</v>
          </cell>
        </row>
        <row r="366">
          <cell r="S366">
            <v>4.34</v>
          </cell>
          <cell r="T366">
            <v>4.34</v>
          </cell>
          <cell r="AI366" t="str">
            <v>82.40120006.01.1</v>
          </cell>
        </row>
        <row r="367">
          <cell r="S367">
            <v>3.8267605633802813</v>
          </cell>
          <cell r="T367">
            <v>3.8267605633802813</v>
          </cell>
          <cell r="AI367" t="str">
            <v>82.40120007.01.1</v>
          </cell>
        </row>
        <row r="372">
          <cell r="T372">
            <v>3.1125000000000003</v>
          </cell>
        </row>
        <row r="373">
          <cell r="AI373" t="str">
            <v>cod concatenat 1</v>
          </cell>
        </row>
        <row r="374">
          <cell r="T374">
            <v>2.5</v>
          </cell>
          <cell r="AI374" t="str">
            <v>82.40121001.01.1</v>
          </cell>
        </row>
        <row r="375">
          <cell r="T375">
            <v>2.3154560000000011</v>
          </cell>
          <cell r="AI375" t="str">
            <v>82.40121001.01.2</v>
          </cell>
        </row>
        <row r="376">
          <cell r="T376">
            <v>2.1049600000000006</v>
          </cell>
          <cell r="AI376" t="str">
            <v>82.40121001.01.3</v>
          </cell>
        </row>
        <row r="377">
          <cell r="T377">
            <v>1.9136000000000002</v>
          </cell>
          <cell r="AI377" t="str">
            <v>82.40121001.01.4</v>
          </cell>
        </row>
        <row r="379">
          <cell r="S379"/>
          <cell r="T379"/>
        </row>
        <row r="380">
          <cell r="S380"/>
          <cell r="T380"/>
        </row>
        <row r="382">
          <cell r="S382"/>
          <cell r="T382"/>
        </row>
        <row r="383">
          <cell r="S383"/>
          <cell r="T383"/>
        </row>
        <row r="384">
          <cell r="S384"/>
          <cell r="T384"/>
        </row>
        <row r="385">
          <cell r="S385"/>
          <cell r="T385"/>
          <cell r="AI385">
            <v>1</v>
          </cell>
        </row>
        <row r="386">
          <cell r="S386"/>
          <cell r="T386"/>
          <cell r="AI386" t="str">
            <v>cod concatenat 1</v>
          </cell>
        </row>
        <row r="387">
          <cell r="S387">
            <v>3.6093971891250018</v>
          </cell>
          <cell r="T387">
            <v>4.0104413212500019</v>
          </cell>
          <cell r="AI387" t="str">
            <v>82.40122001.01.2</v>
          </cell>
        </row>
        <row r="388">
          <cell r="S388">
            <v>3.5234591608125014</v>
          </cell>
          <cell r="T388">
            <v>3.9149546231250016</v>
          </cell>
          <cell r="AI388" t="str">
            <v>82.40122002.01.2</v>
          </cell>
        </row>
        <row r="389">
          <cell r="S389">
            <v>3.4375211325000015</v>
          </cell>
          <cell r="T389">
            <v>3.8194679250000014</v>
          </cell>
          <cell r="AI389" t="str">
            <v>82.40122003.02.2</v>
          </cell>
        </row>
        <row r="390">
          <cell r="S390">
            <v>3.273829650000001</v>
          </cell>
          <cell r="T390">
            <v>3.637588500000001</v>
          </cell>
          <cell r="AI390" t="str">
            <v>82.40122004.01.2</v>
          </cell>
        </row>
        <row r="391">
          <cell r="S391">
            <v>3.1179330000000007</v>
          </cell>
          <cell r="T391">
            <v>3.4643700000000006</v>
          </cell>
          <cell r="AI391" t="str">
            <v>82.40122005.01.2</v>
          </cell>
        </row>
        <row r="392">
          <cell r="S392"/>
          <cell r="T392"/>
        </row>
        <row r="395">
          <cell r="S395"/>
          <cell r="T395"/>
        </row>
        <row r="396">
          <cell r="S396"/>
          <cell r="T396"/>
        </row>
        <row r="397">
          <cell r="S397"/>
          <cell r="T397"/>
          <cell r="AI397"/>
        </row>
        <row r="398">
          <cell r="S398"/>
          <cell r="T398"/>
          <cell r="AI398" t="str">
            <v>cod concatenat 1</v>
          </cell>
        </row>
        <row r="399">
          <cell r="S399"/>
          <cell r="T399">
            <v>2.5</v>
          </cell>
          <cell r="AI399" t="str">
            <v>82.40123001.01.1</v>
          </cell>
        </row>
        <row r="400">
          <cell r="S400"/>
          <cell r="T400">
            <v>1.6672250000000002</v>
          </cell>
          <cell r="AI400" t="str">
            <v>82.40123002.01.1</v>
          </cell>
        </row>
        <row r="401">
          <cell r="S401"/>
          <cell r="T401">
            <v>1.6508583333333335</v>
          </cell>
          <cell r="AI401" t="str">
            <v>82.40123003.01.1</v>
          </cell>
        </row>
        <row r="402">
          <cell r="S402"/>
          <cell r="T402"/>
        </row>
        <row r="403">
          <cell r="S403"/>
          <cell r="T403"/>
        </row>
        <row r="404">
          <cell r="S404"/>
          <cell r="T404"/>
        </row>
        <row r="406">
          <cell r="S406"/>
          <cell r="T406"/>
        </row>
        <row r="407">
          <cell r="S407"/>
          <cell r="T407"/>
        </row>
        <row r="408">
          <cell r="S408"/>
          <cell r="T408"/>
        </row>
        <row r="409">
          <cell r="S409"/>
          <cell r="T409"/>
          <cell r="AI409"/>
        </row>
        <row r="410">
          <cell r="S410"/>
          <cell r="T410"/>
        </row>
        <row r="411">
          <cell r="S411"/>
          <cell r="T411"/>
        </row>
        <row r="412">
          <cell r="S412"/>
          <cell r="T412"/>
          <cell r="AI412"/>
        </row>
        <row r="413">
          <cell r="S413"/>
          <cell r="T413"/>
          <cell r="AI413" t="str">
            <v>cod concatenat 1</v>
          </cell>
        </row>
        <row r="414">
          <cell r="S414"/>
          <cell r="T414">
            <v>2.8800000000000003</v>
          </cell>
          <cell r="AI414" t="str">
            <v>82.40124001.02.1</v>
          </cell>
        </row>
        <row r="415">
          <cell r="S415"/>
          <cell r="T415">
            <v>2.5344000000000007</v>
          </cell>
          <cell r="AI415" t="str">
            <v>82.40124002.01.1</v>
          </cell>
        </row>
        <row r="416">
          <cell r="S416"/>
          <cell r="T416">
            <v>2.0337696000000003</v>
          </cell>
          <cell r="AI416" t="str">
            <v>82.40124003.01.1</v>
          </cell>
        </row>
        <row r="417">
          <cell r="S417"/>
          <cell r="T417">
            <v>1.7287576601671311</v>
          </cell>
          <cell r="AI417" t="str">
            <v>82.40124004.01.1</v>
          </cell>
        </row>
        <row r="418">
          <cell r="S418"/>
          <cell r="T418">
            <v>2.36</v>
          </cell>
          <cell r="AI418" t="str">
            <v>82.40124005.05.1</v>
          </cell>
        </row>
        <row r="419">
          <cell r="S419"/>
          <cell r="T419">
            <v>2.1240000000000001</v>
          </cell>
          <cell r="AI419" t="str">
            <v>82.40124006.04.1</v>
          </cell>
        </row>
        <row r="420">
          <cell r="S420"/>
          <cell r="T420">
            <v>1.9116000000000002</v>
          </cell>
          <cell r="AI420" t="str">
            <v>82.40124007.04.1</v>
          </cell>
        </row>
        <row r="421">
          <cell r="S421"/>
          <cell r="T421">
            <v>1.7204400000000002</v>
          </cell>
          <cell r="AI421" t="str">
            <v>82.40124008.04.1</v>
          </cell>
        </row>
        <row r="422">
          <cell r="S422"/>
          <cell r="T422">
            <v>1.9116000000000002</v>
          </cell>
          <cell r="AI422" t="str">
            <v>82.40124009.05.1</v>
          </cell>
        </row>
        <row r="423">
          <cell r="S423"/>
          <cell r="T423">
            <v>1.8160200000000002</v>
          </cell>
          <cell r="AI423" t="str">
            <v>82.40124010.05.1</v>
          </cell>
        </row>
        <row r="424">
          <cell r="S424"/>
          <cell r="T424">
            <v>1.7252190000000001</v>
          </cell>
          <cell r="AI424" t="str">
            <v>82.40124011.05.1</v>
          </cell>
        </row>
        <row r="425">
          <cell r="S425"/>
          <cell r="T425">
            <v>1.6389580500000001</v>
          </cell>
          <cell r="AI425" t="str">
            <v>82.40124012.05.1</v>
          </cell>
        </row>
        <row r="426">
          <cell r="S426"/>
          <cell r="T426">
            <v>1.7252190000000001</v>
          </cell>
          <cell r="AI426" t="str">
            <v>82.40124013.04.1</v>
          </cell>
        </row>
        <row r="427">
          <cell r="S427"/>
          <cell r="T427">
            <v>1.6389580500000001</v>
          </cell>
          <cell r="AI427" t="str">
            <v>82.40124014.04.1</v>
          </cell>
        </row>
        <row r="428">
          <cell r="S428"/>
          <cell r="T428">
            <v>1.5570101475</v>
          </cell>
          <cell r="AI428" t="str">
            <v>82.40124015.04.1</v>
          </cell>
        </row>
        <row r="429">
          <cell r="S429"/>
          <cell r="T429">
            <v>1.479159640125</v>
          </cell>
          <cell r="AI429" t="str">
            <v>82.40124016.04.1</v>
          </cell>
        </row>
        <row r="430">
          <cell r="S430"/>
          <cell r="T430">
            <v>1.5570101475</v>
          </cell>
          <cell r="AI430" t="str">
            <v>82.40124017.07.1</v>
          </cell>
        </row>
        <row r="431">
          <cell r="S431"/>
          <cell r="T431">
            <v>1.479159640125</v>
          </cell>
          <cell r="AI431" t="str">
            <v>82.40124018.07.1</v>
          </cell>
        </row>
        <row r="432">
          <cell r="S432"/>
          <cell r="T432">
            <v>1.5570101475</v>
          </cell>
          <cell r="AI432" t="str">
            <v>82.40124019.02.1</v>
          </cell>
        </row>
        <row r="433">
          <cell r="S433"/>
          <cell r="T433">
            <v>1.479159640125</v>
          </cell>
          <cell r="AI433" t="str">
            <v>82.40124020.01.1</v>
          </cell>
        </row>
        <row r="434">
          <cell r="S434"/>
          <cell r="T434">
            <v>1.5180848938125</v>
          </cell>
          <cell r="AI434" t="str">
            <v>82.40124021.01.1</v>
          </cell>
        </row>
        <row r="435">
          <cell r="S435"/>
          <cell r="T435"/>
        </row>
        <row r="436">
          <cell r="S436"/>
          <cell r="T436"/>
        </row>
        <row r="437">
          <cell r="S437"/>
          <cell r="T437"/>
        </row>
        <row r="438">
          <cell r="S438"/>
          <cell r="T438"/>
        </row>
        <row r="439">
          <cell r="S439"/>
          <cell r="T439"/>
        </row>
        <row r="440">
          <cell r="S440"/>
          <cell r="T440"/>
        </row>
        <row r="441">
          <cell r="S441"/>
          <cell r="T441"/>
        </row>
        <row r="442">
          <cell r="S442"/>
          <cell r="T442"/>
        </row>
        <row r="443">
          <cell r="S443"/>
          <cell r="T443"/>
        </row>
        <row r="444">
          <cell r="S444"/>
          <cell r="T444"/>
        </row>
        <row r="445">
          <cell r="S445"/>
          <cell r="T445"/>
        </row>
        <row r="447">
          <cell r="S447"/>
          <cell r="T447"/>
        </row>
        <row r="448">
          <cell r="S448"/>
          <cell r="T448"/>
        </row>
        <row r="449">
          <cell r="S449"/>
          <cell r="T449"/>
        </row>
        <row r="450">
          <cell r="S450"/>
          <cell r="T450"/>
        </row>
        <row r="451">
          <cell r="S451"/>
          <cell r="T451"/>
        </row>
        <row r="452">
          <cell r="S452"/>
          <cell r="T452"/>
        </row>
        <row r="453">
          <cell r="S453"/>
          <cell r="T453"/>
        </row>
        <row r="454">
          <cell r="S454"/>
          <cell r="T454"/>
        </row>
        <row r="455">
          <cell r="S455"/>
          <cell r="T455"/>
        </row>
        <row r="456">
          <cell r="S456"/>
          <cell r="T456"/>
        </row>
        <row r="457">
          <cell r="S457"/>
          <cell r="T457"/>
        </row>
        <row r="458">
          <cell r="S458"/>
          <cell r="T458"/>
        </row>
        <row r="459">
          <cell r="S459"/>
          <cell r="T459"/>
        </row>
        <row r="460">
          <cell r="S460"/>
          <cell r="T460"/>
        </row>
        <row r="461">
          <cell r="S461"/>
          <cell r="T461"/>
        </row>
        <row r="462">
          <cell r="S462"/>
          <cell r="T462"/>
        </row>
        <row r="463">
          <cell r="S463"/>
          <cell r="T463"/>
        </row>
        <row r="464">
          <cell r="S464"/>
          <cell r="T464"/>
        </row>
        <row r="465">
          <cell r="S465"/>
          <cell r="T465"/>
        </row>
        <row r="466">
          <cell r="S466"/>
          <cell r="T466">
            <v>1.0113027959547888E-3</v>
          </cell>
          <cell r="V466">
            <v>4.1463414634146343</v>
          </cell>
        </row>
        <row r="467">
          <cell r="S467"/>
          <cell r="T467">
            <v>9.1017251635931002E-4</v>
          </cell>
          <cell r="V467">
            <v>3.7317073170731709</v>
          </cell>
        </row>
        <row r="468">
          <cell r="S468"/>
          <cell r="T468">
            <v>8.1915526472337886E-4</v>
          </cell>
          <cell r="V468">
            <v>3.3585365853658535</v>
          </cell>
        </row>
        <row r="469">
          <cell r="S469"/>
          <cell r="T469">
            <v>7.3723973825104102E-4</v>
          </cell>
          <cell r="V469">
            <v>3.0226829268292681</v>
          </cell>
        </row>
        <row r="470">
          <cell r="S470"/>
          <cell r="T470">
            <v>6.5437239738251046E-8</v>
          </cell>
        </row>
        <row r="471">
          <cell r="S471"/>
          <cell r="T471">
            <v>6.5437239738251046E-8</v>
          </cell>
        </row>
        <row r="472">
          <cell r="S472"/>
          <cell r="T472">
            <v>6.5437239738251046E-8</v>
          </cell>
        </row>
        <row r="473">
          <cell r="S473"/>
          <cell r="T473">
            <v>6.5437239738251046E-8</v>
          </cell>
        </row>
        <row r="474">
          <cell r="S474"/>
          <cell r="T474"/>
        </row>
        <row r="475">
          <cell r="S475"/>
          <cell r="T475"/>
        </row>
        <row r="476">
          <cell r="S476"/>
          <cell r="T476"/>
        </row>
        <row r="477">
          <cell r="S477"/>
          <cell r="T477"/>
        </row>
        <row r="478">
          <cell r="S478"/>
          <cell r="T478"/>
        </row>
        <row r="479">
          <cell r="S479"/>
          <cell r="T479"/>
        </row>
        <row r="480">
          <cell r="S480"/>
          <cell r="T480"/>
        </row>
        <row r="481">
          <cell r="S481"/>
          <cell r="T481"/>
        </row>
        <row r="482">
          <cell r="S482"/>
          <cell r="T482"/>
        </row>
        <row r="483">
          <cell r="S483"/>
          <cell r="T483"/>
        </row>
        <row r="484">
          <cell r="S484"/>
          <cell r="T484"/>
        </row>
        <row r="485">
          <cell r="S485"/>
          <cell r="T485"/>
        </row>
        <row r="486">
          <cell r="S486"/>
          <cell r="T486"/>
        </row>
        <row r="487">
          <cell r="S487"/>
          <cell r="T487"/>
        </row>
        <row r="488">
          <cell r="S488"/>
          <cell r="T488"/>
        </row>
        <row r="489">
          <cell r="S489"/>
          <cell r="T489"/>
        </row>
        <row r="490">
          <cell r="S490"/>
          <cell r="T490"/>
        </row>
        <row r="491">
          <cell r="S491"/>
          <cell r="T491"/>
        </row>
        <row r="492">
          <cell r="S492"/>
          <cell r="T492"/>
        </row>
        <row r="493">
          <cell r="S493"/>
          <cell r="T493"/>
        </row>
        <row r="494">
          <cell r="S494"/>
          <cell r="T494"/>
        </row>
        <row r="495">
          <cell r="S495"/>
          <cell r="T495"/>
        </row>
        <row r="496">
          <cell r="S496"/>
          <cell r="T496"/>
        </row>
        <row r="497">
          <cell r="S497"/>
          <cell r="T497"/>
        </row>
        <row r="498">
          <cell r="S498"/>
          <cell r="T498"/>
        </row>
        <row r="499">
          <cell r="S499"/>
          <cell r="T499"/>
        </row>
        <row r="500">
          <cell r="S500"/>
          <cell r="T500"/>
        </row>
        <row r="501">
          <cell r="S501"/>
          <cell r="T501"/>
        </row>
        <row r="502">
          <cell r="S502"/>
          <cell r="T502"/>
        </row>
        <row r="503">
          <cell r="S503"/>
          <cell r="T503"/>
        </row>
        <row r="504">
          <cell r="S504"/>
          <cell r="T504"/>
        </row>
        <row r="505">
          <cell r="S505"/>
          <cell r="T505"/>
        </row>
        <row r="506">
          <cell r="S506"/>
          <cell r="T506"/>
        </row>
        <row r="507">
          <cell r="S507"/>
          <cell r="T507"/>
        </row>
        <row r="508">
          <cell r="S508"/>
          <cell r="T508"/>
        </row>
        <row r="509">
          <cell r="S509"/>
          <cell r="T509"/>
        </row>
        <row r="510">
          <cell r="S510"/>
          <cell r="T510"/>
        </row>
        <row r="511">
          <cell r="S511"/>
          <cell r="T511"/>
        </row>
        <row r="512">
          <cell r="S512"/>
          <cell r="T512"/>
        </row>
        <row r="513">
          <cell r="S513"/>
          <cell r="T513"/>
        </row>
        <row r="514">
          <cell r="S514"/>
          <cell r="T514"/>
        </row>
        <row r="515">
          <cell r="S515"/>
          <cell r="T515"/>
        </row>
        <row r="516">
          <cell r="S516"/>
          <cell r="T516"/>
        </row>
        <row r="517">
          <cell r="S517"/>
          <cell r="T517"/>
        </row>
        <row r="518">
          <cell r="S518"/>
          <cell r="T518"/>
        </row>
        <row r="519">
          <cell r="S519"/>
          <cell r="T519"/>
        </row>
        <row r="520">
          <cell r="S520"/>
          <cell r="T520"/>
        </row>
        <row r="521">
          <cell r="S521"/>
          <cell r="T521"/>
        </row>
      </sheetData>
      <sheetData sheetId="40">
        <row r="8">
          <cell r="T8">
            <v>0.9</v>
          </cell>
        </row>
        <row r="9">
          <cell r="S9"/>
          <cell r="T9"/>
        </row>
        <row r="10">
          <cell r="S10" t="str">
            <v>Coeficient</v>
          </cell>
          <cell r="T10"/>
        </row>
        <row r="11">
          <cell r="S11" t="str">
            <v>Coeficient 2027</v>
          </cell>
          <cell r="T11" t="str">
            <v>Coeficient 2027</v>
          </cell>
          <cell r="AI11">
            <v>1</v>
          </cell>
        </row>
        <row r="12">
          <cell r="S12" t="str">
            <v>Gadul 1</v>
          </cell>
          <cell r="T12" t="str">
            <v>Gadul 2</v>
          </cell>
          <cell r="AI12" t="str">
            <v>cod concatenat 1</v>
          </cell>
        </row>
        <row r="13">
          <cell r="S13">
            <v>3.2376712499999996</v>
          </cell>
          <cell r="T13">
            <v>3.5974124999999995</v>
          </cell>
          <cell r="AI13" t="str">
            <v>82.50125001.01.2</v>
          </cell>
        </row>
        <row r="14">
          <cell r="S14">
            <v>3.0114990000000006</v>
          </cell>
          <cell r="T14">
            <v>3.3461100000000004</v>
          </cell>
          <cell r="AI14" t="str">
            <v>82.50125002.01.2</v>
          </cell>
        </row>
        <row r="15">
          <cell r="S15">
            <v>3.0114990000000006</v>
          </cell>
          <cell r="T15">
            <v>3.3461100000000004</v>
          </cell>
          <cell r="AI15" t="str">
            <v>82.50125003.04.2</v>
          </cell>
        </row>
        <row r="16">
          <cell r="S16">
            <v>2.754</v>
          </cell>
          <cell r="T16">
            <v>3.06</v>
          </cell>
          <cell r="AI16" t="str">
            <v>82.50125004.04.2</v>
          </cell>
        </row>
        <row r="17">
          <cell r="S17">
            <v>2.6892810000000003</v>
          </cell>
          <cell r="T17">
            <v>2.9880900000000001</v>
          </cell>
          <cell r="AI17" t="str">
            <v>82.50125005.02.2</v>
          </cell>
        </row>
        <row r="18">
          <cell r="S18">
            <v>2.3712521830985915</v>
          </cell>
          <cell r="T18">
            <v>2.6347246478873236</v>
          </cell>
          <cell r="AI18" t="str">
            <v>82.50125006.04.2</v>
          </cell>
        </row>
        <row r="19">
          <cell r="S19"/>
          <cell r="T19"/>
        </row>
        <row r="21">
          <cell r="S21"/>
          <cell r="T21"/>
        </row>
        <row r="22">
          <cell r="T22">
            <v>2.3309596537500004</v>
          </cell>
        </row>
        <row r="26">
          <cell r="S26" t="str">
            <v>% crestere salariul brut vs.curent</v>
          </cell>
          <cell r="T26" t="str">
            <v>Coeficient 2027</v>
          </cell>
          <cell r="AI26" t="str">
            <v>cod concatenat 1</v>
          </cell>
        </row>
        <row r="27">
          <cell r="S27">
            <v>0.2641558286542367</v>
          </cell>
          <cell r="T27">
            <v>1.87225675</v>
          </cell>
          <cell r="AI27" t="str">
            <v>82.50126001.01.1</v>
          </cell>
        </row>
        <row r="28">
          <cell r="S28">
            <v>0.26554415914843754</v>
          </cell>
          <cell r="T28">
            <v>1.7737840120000006</v>
          </cell>
          <cell r="AI28" t="str">
            <v>82.50126001.01.2</v>
          </cell>
        </row>
        <row r="29">
          <cell r="S29">
            <v>0.24454015356523673</v>
          </cell>
          <cell r="T29">
            <v>1.6125309200000002</v>
          </cell>
          <cell r="AI29" t="str">
            <v>82.50126001.01.3</v>
          </cell>
        </row>
        <row r="30">
          <cell r="S30">
            <v>0.24967794334942961</v>
          </cell>
          <cell r="T30">
            <v>1.817725</v>
          </cell>
          <cell r="AI30" t="str">
            <v>82.50126002.07.1</v>
          </cell>
        </row>
        <row r="31">
          <cell r="S31">
            <v>0.25234241274531821</v>
          </cell>
          <cell r="T31">
            <v>1.7221204000000008</v>
          </cell>
          <cell r="AI31" t="str">
            <v>82.50126002.07.2</v>
          </cell>
        </row>
        <row r="32">
          <cell r="S32">
            <v>0.22076511295115919</v>
          </cell>
          <cell r="T32">
            <v>1.5655640000000004</v>
          </cell>
          <cell r="AI32" t="str">
            <v>82.50126002.07.3</v>
          </cell>
        </row>
        <row r="33">
          <cell r="S33">
            <v>0.22398633715089433</v>
          </cell>
          <cell r="T33">
            <v>1.4858</v>
          </cell>
          <cell r="AI33" t="str">
            <v>82.50126002.07.4</v>
          </cell>
        </row>
        <row r="34">
          <cell r="S34">
            <v>0.24967794334942961</v>
          </cell>
          <cell r="T34">
            <v>1.817725</v>
          </cell>
          <cell r="AI34" t="str">
            <v>82.50126003.01.1</v>
          </cell>
        </row>
        <row r="35">
          <cell r="S35">
            <v>0.25234241274531821</v>
          </cell>
          <cell r="T35">
            <v>1.7221204000000008</v>
          </cell>
          <cell r="AI35" t="str">
            <v>82.50126003.01.2</v>
          </cell>
        </row>
        <row r="36">
          <cell r="S36">
            <v>0.22076511295115919</v>
          </cell>
          <cell r="T36">
            <v>1.5655640000000004</v>
          </cell>
          <cell r="AI36" t="str">
            <v>82.50126003.01.3</v>
          </cell>
        </row>
        <row r="37">
          <cell r="S37">
            <v>0.22398633715089433</v>
          </cell>
          <cell r="T37">
            <v>1.4858</v>
          </cell>
          <cell r="AI37" t="str">
            <v>82.50126003.01.4</v>
          </cell>
        </row>
        <row r="38">
          <cell r="S38">
            <v>0.16764407556729566</v>
          </cell>
          <cell r="T38">
            <v>1.4819805000000001</v>
          </cell>
          <cell r="AI38" t="str">
            <v>82.50126004.09.1</v>
          </cell>
        </row>
        <row r="39">
          <cell r="S39">
            <v>0.11789181431195628</v>
          </cell>
          <cell r="T39">
            <v>1.4040346320000006</v>
          </cell>
          <cell r="AI39" t="str">
            <v>82.50126004.09.2</v>
          </cell>
        </row>
        <row r="40">
          <cell r="S40">
            <v>0.10645333333333351</v>
          </cell>
          <cell r="T40">
            <v>1.3261248000000003</v>
          </cell>
          <cell r="AI40" t="str">
            <v>82.50126004.09.3</v>
          </cell>
        </row>
        <row r="41">
          <cell r="S41">
            <v>9.5349610389610762E-2</v>
          </cell>
          <cell r="T41">
            <v>1.2959856000000001</v>
          </cell>
          <cell r="AI41" t="str">
            <v>82.50126004.09.4</v>
          </cell>
        </row>
        <row r="42">
          <cell r="S42">
            <v>0.17811047784810174</v>
          </cell>
          <cell r="T42">
            <v>1.4301111825000001</v>
          </cell>
          <cell r="AI42" t="str">
            <v>82.50126005.03.1</v>
          </cell>
        </row>
        <row r="43">
          <cell r="S43">
            <v>0.14513770800000048</v>
          </cell>
          <cell r="T43">
            <v>1.3548934198800004</v>
          </cell>
          <cell r="AI43" t="str">
            <v>82.50126005.03.2</v>
          </cell>
        </row>
        <row r="44">
          <cell r="S44">
            <v>0.11043656533333368</v>
          </cell>
          <cell r="T44">
            <v>1.2797104320000003</v>
          </cell>
          <cell r="AI44" t="str">
            <v>82.50126005.03.3</v>
          </cell>
        </row>
        <row r="45">
          <cell r="S45">
            <v>0.12144381163434903</v>
          </cell>
          <cell r="T45">
            <v>1.2441461760000001</v>
          </cell>
          <cell r="AI45" t="str">
            <v>82.50126005.03.4</v>
          </cell>
        </row>
      </sheetData>
      <sheetData sheetId="41">
        <row r="8">
          <cell r="S8">
            <v>1.3840830449826989</v>
          </cell>
          <cell r="T8">
            <v>1.314878892733564</v>
          </cell>
        </row>
        <row r="9">
          <cell r="S9"/>
          <cell r="T9"/>
        </row>
        <row r="10">
          <cell r="S10" t="str">
            <v>Coeficient</v>
          </cell>
          <cell r="T10" t="str">
            <v>Coeficient</v>
          </cell>
        </row>
        <row r="11">
          <cell r="S11" t="str">
            <v>PMB</v>
          </cell>
          <cell r="T11" t="str">
            <v>primării și CJ</v>
          </cell>
          <cell r="AI11">
            <v>1</v>
          </cell>
        </row>
        <row r="12">
          <cell r="S12" t="str">
            <v>PMB</v>
          </cell>
          <cell r="T12" t="str">
            <v>primării și CJ</v>
          </cell>
          <cell r="AI12" t="str">
            <v>cod concatenat 1</v>
          </cell>
        </row>
        <row r="13">
          <cell r="S13">
            <v>4.4673749999999997</v>
          </cell>
          <cell r="T13">
            <v>4.2440062499999991</v>
          </cell>
          <cell r="AI13" t="str">
            <v>82.60127001.01.2</v>
          </cell>
        </row>
        <row r="14">
          <cell r="S14">
            <v>4.1553000000000004</v>
          </cell>
          <cell r="T14">
            <v>3.9475350000000002</v>
          </cell>
          <cell r="AI14" t="str">
            <v>82.60127002.01.2</v>
          </cell>
        </row>
        <row r="15">
          <cell r="S15">
            <v>3.9366000000000008</v>
          </cell>
          <cell r="T15">
            <v>3.7397700000000005</v>
          </cell>
          <cell r="AI15" t="str">
            <v>82.60127003.04.2</v>
          </cell>
        </row>
        <row r="16">
          <cell r="S16">
            <v>3.6</v>
          </cell>
          <cell r="T16">
            <v>3.42</v>
          </cell>
          <cell r="AI16" t="str">
            <v>82.60127004.04.2</v>
          </cell>
        </row>
        <row r="17">
          <cell r="S17">
            <v>3.5154000000000001</v>
          </cell>
          <cell r="T17">
            <v>3.3396300000000001</v>
          </cell>
          <cell r="AI17" t="str">
            <v>82.60127005.02.2</v>
          </cell>
        </row>
        <row r="18">
          <cell r="S18">
            <v>3.0996760563380281</v>
          </cell>
          <cell r="T18">
            <v>2.9446922535211266</v>
          </cell>
          <cell r="AI18" t="str">
            <v>82.60127006.04.2</v>
          </cell>
        </row>
        <row r="22">
          <cell r="S22">
            <v>2.8055894475000005</v>
          </cell>
          <cell r="T22">
            <v>2.665309975125</v>
          </cell>
        </row>
        <row r="23">
          <cell r="S23">
            <v>1.3373554550025137</v>
          </cell>
          <cell r="T23">
            <v>1.2704876822523878</v>
          </cell>
        </row>
        <row r="25">
          <cell r="S25" t="str">
            <v>PMB</v>
          </cell>
          <cell r="T25" t="str">
            <v>primării și CJ</v>
          </cell>
          <cell r="AI25"/>
        </row>
        <row r="26">
          <cell r="S26" t="str">
            <v>PMB</v>
          </cell>
          <cell r="T26" t="str">
            <v>primării și CJ</v>
          </cell>
          <cell r="AI26" t="str">
            <v>cod concatenat 1</v>
          </cell>
        </row>
        <row r="27">
          <cell r="S27">
            <v>2.2534855</v>
          </cell>
          <cell r="T27">
            <v>2.1408112249999998</v>
          </cell>
          <cell r="AI27" t="str">
            <v>82.60128001.01.1</v>
          </cell>
        </row>
        <row r="28">
          <cell r="S28">
            <v>2.1349617520000006</v>
          </cell>
          <cell r="T28">
            <v>2.0282136644000004</v>
          </cell>
          <cell r="AI28" t="str">
            <v>82.60128001.01.2</v>
          </cell>
        </row>
        <row r="29">
          <cell r="S29">
            <v>1.94087432</v>
          </cell>
          <cell r="T29">
            <v>1.8438306039999999</v>
          </cell>
          <cell r="AI29" t="str">
            <v>82.60128001.01.3</v>
          </cell>
        </row>
        <row r="30">
          <cell r="S30">
            <v>2.1878500000000001</v>
          </cell>
          <cell r="T30">
            <v>2.0784574999999998</v>
          </cell>
          <cell r="AI30" t="str">
            <v>82.60128002.07.1</v>
          </cell>
        </row>
        <row r="31">
          <cell r="S31">
            <v>2.0727784000000007</v>
          </cell>
          <cell r="T31">
            <v>1.9691394800000006</v>
          </cell>
          <cell r="AI31" t="str">
            <v>82.60128002.07.2</v>
          </cell>
        </row>
        <row r="32">
          <cell r="S32">
            <v>1.8843440000000002</v>
          </cell>
          <cell r="T32">
            <v>1.7901268000000001</v>
          </cell>
          <cell r="AI32" t="str">
            <v>82.60128002.07.3</v>
          </cell>
        </row>
        <row r="33">
          <cell r="S33">
            <v>1.7130399999999999</v>
          </cell>
          <cell r="T33">
            <v>1.6273879999999998</v>
          </cell>
          <cell r="AI33" t="str">
            <v>82.60128002.07.4</v>
          </cell>
        </row>
        <row r="34">
          <cell r="S34">
            <v>2.1878500000000001</v>
          </cell>
          <cell r="T34">
            <v>2.0784574999999998</v>
          </cell>
          <cell r="AI34" t="str">
            <v>82.60128003.01.1</v>
          </cell>
        </row>
        <row r="35">
          <cell r="S35">
            <v>2.0727784000000007</v>
          </cell>
          <cell r="T35">
            <v>1.9691394800000006</v>
          </cell>
          <cell r="AI35" t="str">
            <v>82.60128003.01.2</v>
          </cell>
        </row>
        <row r="36">
          <cell r="S36">
            <v>1.8843440000000002</v>
          </cell>
          <cell r="T36">
            <v>1.7901268000000001</v>
          </cell>
          <cell r="AI36" t="str">
            <v>82.60128003.01.3</v>
          </cell>
        </row>
        <row r="37">
          <cell r="S37">
            <v>1.7130399999999999</v>
          </cell>
          <cell r="T37">
            <v>1.6273879999999998</v>
          </cell>
          <cell r="AI37" t="str">
            <v>82.60128003.01.4</v>
          </cell>
        </row>
        <row r="38">
          <cell r="S38">
            <v>1.6330737499999999</v>
          </cell>
          <cell r="T38">
            <v>1.5514200624999999</v>
          </cell>
          <cell r="AI38" t="str">
            <v>82.60128004.09.1</v>
          </cell>
        </row>
        <row r="39">
          <cell r="S39">
            <v>1.5471810200000005</v>
          </cell>
          <cell r="T39">
            <v>1.4698219690000003</v>
          </cell>
          <cell r="AI39" t="str">
            <v>82.60128004.09.2</v>
          </cell>
        </row>
        <row r="40">
          <cell r="S40">
            <v>1.4613280000000002</v>
          </cell>
          <cell r="T40">
            <v>1.3882616000000001</v>
          </cell>
          <cell r="AI40" t="str">
            <v>82.60128004.09.3</v>
          </cell>
        </row>
        <row r="41">
          <cell r="S41">
            <v>1.4281159999999999</v>
          </cell>
          <cell r="T41">
            <v>1.3567102</v>
          </cell>
          <cell r="AI41" t="str">
            <v>82.60128004.09.4</v>
          </cell>
        </row>
        <row r="42">
          <cell r="S42">
            <v>1.5759161687499998</v>
          </cell>
          <cell r="T42">
            <v>1.4971203603124998</v>
          </cell>
          <cell r="AI42" t="str">
            <v>82.60128005.04.1</v>
          </cell>
        </row>
        <row r="43">
          <cell r="S43">
            <v>1.4930296843000004</v>
          </cell>
          <cell r="T43">
            <v>1.4183782000850003</v>
          </cell>
          <cell r="AI43" t="str">
            <v>82.60128005.04.2</v>
          </cell>
        </row>
        <row r="44">
          <cell r="S44">
            <v>1.4101815200000001</v>
          </cell>
          <cell r="T44">
            <v>1.3396724440000001</v>
          </cell>
          <cell r="AI44" t="str">
            <v>82.60128005.04.3</v>
          </cell>
        </row>
        <row r="45">
          <cell r="S45">
            <v>1.3709913599999999</v>
          </cell>
          <cell r="T45">
            <v>1.3024417919999998</v>
          </cell>
          <cell r="AI45" t="str">
            <v>82.60128005.04.4</v>
          </cell>
        </row>
        <row r="46">
          <cell r="S46">
            <v>1.4183782000850003</v>
          </cell>
          <cell r="T46">
            <v>1.3474592900807503</v>
          </cell>
          <cell r="AI46" t="str">
            <v>82.60128006.01.1</v>
          </cell>
        </row>
        <row r="47">
          <cell r="S47">
            <v>1.3396724440000001</v>
          </cell>
          <cell r="T47">
            <v>1.2726888218000001</v>
          </cell>
          <cell r="AI47" t="str">
            <v>82.60128006.01.2</v>
          </cell>
        </row>
        <row r="48">
          <cell r="S48">
            <v>1.3024417919999998</v>
          </cell>
          <cell r="T48">
            <v>1.2373197023999998</v>
          </cell>
          <cell r="AI48" t="str">
            <v>82.60128006.01.3</v>
          </cell>
        </row>
        <row r="49">
          <cell r="S49">
            <v>1.3474592900807503</v>
          </cell>
          <cell r="T49">
            <v>1.2800863255767128</v>
          </cell>
          <cell r="AI49" t="str">
            <v>82.60128007.03.1</v>
          </cell>
        </row>
        <row r="50">
          <cell r="S50">
            <v>1.2726888218000001</v>
          </cell>
          <cell r="T50">
            <v>1.20905438071</v>
          </cell>
          <cell r="AI50" t="str">
            <v>82.60128007.03.2</v>
          </cell>
        </row>
        <row r="51">
          <cell r="S51">
            <v>1.2373197023999998</v>
          </cell>
          <cell r="T51">
            <v>1.1754537172799997</v>
          </cell>
          <cell r="AI51" t="str">
            <v>82.60128007.03.3</v>
          </cell>
        </row>
        <row r="52">
          <cell r="S52">
            <v>1.3396724440000001</v>
          </cell>
          <cell r="T52">
            <v>1.2726888218000001</v>
          </cell>
          <cell r="AI52" t="str">
            <v>82.60128008.01.1</v>
          </cell>
        </row>
        <row r="53">
          <cell r="S53">
            <v>1.3024417919999998</v>
          </cell>
          <cell r="T53">
            <v>1.2373197023999998</v>
          </cell>
          <cell r="AI53" t="str">
            <v>82.60128008.01.2</v>
          </cell>
        </row>
        <row r="54">
          <cell r="S54">
            <v>1.4183782000850003</v>
          </cell>
          <cell r="T54">
            <v>1.3474592900807503</v>
          </cell>
          <cell r="AI54" t="str">
            <v>82.60128009.01.1</v>
          </cell>
        </row>
        <row r="55">
          <cell r="S55">
            <v>1.3396724440000001</v>
          </cell>
          <cell r="T55">
            <v>1.2726888218000001</v>
          </cell>
          <cell r="AI55" t="str">
            <v>82.60128009.01.2</v>
          </cell>
        </row>
        <row r="56">
          <cell r="S56">
            <v>1.4183782000850003</v>
          </cell>
          <cell r="T56">
            <v>1.3474592900807503</v>
          </cell>
          <cell r="AI56" t="str">
            <v>82.60128010.01.1</v>
          </cell>
        </row>
        <row r="57">
          <cell r="S57">
            <v>1.3396724440000001</v>
          </cell>
          <cell r="T57">
            <v>1.2726888218000001</v>
          </cell>
          <cell r="AI57" t="str">
            <v>82.60128010.01.2</v>
          </cell>
        </row>
        <row r="58">
          <cell r="S58">
            <v>1.4183782000850003</v>
          </cell>
          <cell r="T58">
            <v>1.3474592900807503</v>
          </cell>
          <cell r="AI58" t="str">
            <v>82.60128011.02.1</v>
          </cell>
        </row>
        <row r="59">
          <cell r="S59">
            <v>1.3396724440000001</v>
          </cell>
          <cell r="T59">
            <v>1.2726888218000001</v>
          </cell>
          <cell r="AI59" t="str">
            <v>82.60128011.02.2</v>
          </cell>
        </row>
        <row r="60">
          <cell r="S60">
            <v>1.4183782000850003</v>
          </cell>
          <cell r="T60">
            <v>1.3474592900807503</v>
          </cell>
          <cell r="AI60" t="str">
            <v>82.60128012.02.1</v>
          </cell>
        </row>
        <row r="61">
          <cell r="S61">
            <v>1.3474592900807503</v>
          </cell>
          <cell r="T61">
            <v>1.2800863255767128</v>
          </cell>
          <cell r="AI61" t="str">
            <v>82.60128013.07.1</v>
          </cell>
        </row>
        <row r="62">
          <cell r="S62">
            <v>1.3396724440000001</v>
          </cell>
          <cell r="T62">
            <v>1.2726888218000001</v>
          </cell>
          <cell r="AI62" t="str">
            <v>82.60128014.02.1</v>
          </cell>
        </row>
        <row r="63">
          <cell r="S63">
            <v>1.3396724440000001</v>
          </cell>
          <cell r="T63">
            <v>1.2726888218000001</v>
          </cell>
          <cell r="AI63" t="str">
            <v>82.60128015.01.1</v>
          </cell>
        </row>
        <row r="64">
          <cell r="S64">
            <v>1.3024417919999998</v>
          </cell>
          <cell r="T64">
            <v>1.2373197023999998</v>
          </cell>
          <cell r="AI64" t="str">
            <v>82.60128015.01.2</v>
          </cell>
        </row>
        <row r="65">
          <cell r="S65">
            <v>1.4183782000850003</v>
          </cell>
          <cell r="T65">
            <v>1.3474592900807503</v>
          </cell>
          <cell r="AI65" t="str">
            <v>82.60128016.01.1</v>
          </cell>
        </row>
        <row r="66">
          <cell r="S66">
            <v>1.3396724440000001</v>
          </cell>
          <cell r="T66">
            <v>1.2726888218000001</v>
          </cell>
          <cell r="AI66" t="str">
            <v>82.60128016.01.2</v>
          </cell>
        </row>
        <row r="67">
          <cell r="S67">
            <v>1.4183782000850003</v>
          </cell>
          <cell r="T67">
            <v>1.3474592900807503</v>
          </cell>
          <cell r="AI67" t="str">
            <v>82.60128017.01.1</v>
          </cell>
        </row>
        <row r="68">
          <cell r="S68">
            <v>1.3396724440000001</v>
          </cell>
          <cell r="T68">
            <v>1.2726888218000001</v>
          </cell>
          <cell r="AI68" t="str">
            <v>82.60128017.01.2</v>
          </cell>
        </row>
        <row r="69">
          <cell r="S69">
            <v>1.4183782000850003</v>
          </cell>
          <cell r="T69">
            <v>1.3474592900807503</v>
          </cell>
          <cell r="AI69" t="str">
            <v>82.60128018.01.1</v>
          </cell>
        </row>
        <row r="70">
          <cell r="S70">
            <v>1.3396724440000001</v>
          </cell>
          <cell r="T70">
            <v>1.2726888218000001</v>
          </cell>
          <cell r="AI70" t="str">
            <v>82.60128018.01.2</v>
          </cell>
        </row>
        <row r="71">
          <cell r="S71">
            <v>1.32</v>
          </cell>
          <cell r="T71">
            <v>1.254</v>
          </cell>
          <cell r="AI71" t="str">
            <v>82.60128018.01.3</v>
          </cell>
        </row>
        <row r="72">
          <cell r="S72">
            <v>1.3024417919999998</v>
          </cell>
          <cell r="T72">
            <v>1.2373197023999998</v>
          </cell>
          <cell r="AI72" t="str">
            <v>82.60128018.01.4</v>
          </cell>
        </row>
        <row r="73">
          <cell r="S73">
            <v>1.3024417919999998</v>
          </cell>
          <cell r="T73">
            <v>1.2373197023999998</v>
          </cell>
          <cell r="AI73" t="str">
            <v>82.60128019.01.1</v>
          </cell>
        </row>
        <row r="74">
          <cell r="S74">
            <v>1.2373197023999998</v>
          </cell>
          <cell r="T74">
            <v>1.1754537172799997</v>
          </cell>
          <cell r="AI74" t="str">
            <v>82.60128019.01.2</v>
          </cell>
        </row>
        <row r="75">
          <cell r="S75">
            <v>0.95</v>
          </cell>
        </row>
        <row r="78">
          <cell r="S78">
            <v>3.5154000000000001</v>
          </cell>
          <cell r="T78">
            <v>3.3396300000000001</v>
          </cell>
        </row>
        <row r="79">
          <cell r="S79">
            <v>2.5908750000000005</v>
          </cell>
          <cell r="T79">
            <v>2.4613312500000002</v>
          </cell>
        </row>
        <row r="80">
          <cell r="S80">
            <v>2.0727784000000007</v>
          </cell>
          <cell r="T80">
            <v>1.9691394800000006</v>
          </cell>
        </row>
        <row r="81">
          <cell r="S81">
            <v>1.8843440000000002</v>
          </cell>
          <cell r="T81">
            <v>1.7901268000000001</v>
          </cell>
        </row>
        <row r="82">
          <cell r="S82">
            <v>2.5908750000000005</v>
          </cell>
          <cell r="T82">
            <v>2.4613312500000002</v>
          </cell>
        </row>
        <row r="83">
          <cell r="S83">
            <v>1.5471810200000005</v>
          </cell>
          <cell r="T83">
            <v>1.4698219690000003</v>
          </cell>
        </row>
        <row r="84">
          <cell r="S84">
            <v>1.4613280000000002</v>
          </cell>
          <cell r="T84">
            <v>1.3882616000000001</v>
          </cell>
        </row>
        <row r="85">
          <cell r="S85">
            <v>1.4930296843000004</v>
          </cell>
          <cell r="T85">
            <v>1.4183782000850003</v>
          </cell>
        </row>
        <row r="86">
          <cell r="S86">
            <v>1.4183782000850003</v>
          </cell>
          <cell r="T86">
            <v>1.3474592900807503</v>
          </cell>
        </row>
        <row r="89">
          <cell r="AI89"/>
        </row>
        <row r="90">
          <cell r="AI90" t="str">
            <v>cod concatenat 1</v>
          </cell>
        </row>
        <row r="91">
          <cell r="S91">
            <v>1.5759161687499998</v>
          </cell>
          <cell r="T91">
            <v>1.5759161687499998</v>
          </cell>
          <cell r="AI91" t="str">
            <v>82.60129001.01.1</v>
          </cell>
        </row>
        <row r="92">
          <cell r="S92">
            <v>1.4930296843000004</v>
          </cell>
          <cell r="T92">
            <v>1.4930296843000004</v>
          </cell>
          <cell r="AI92" t="str">
            <v>82.60129001.01.2</v>
          </cell>
        </row>
        <row r="93">
          <cell r="S93">
            <v>1.4101815200000001</v>
          </cell>
          <cell r="T93">
            <v>1.4101815200000001</v>
          </cell>
          <cell r="AI93" t="str">
            <v>82.60129001.01.3</v>
          </cell>
        </row>
        <row r="97">
          <cell r="AI97"/>
        </row>
        <row r="98">
          <cell r="AI98" t="str">
            <v>cod concatenat 1</v>
          </cell>
        </row>
        <row r="99">
          <cell r="S99">
            <v>2.0147894366197185</v>
          </cell>
          <cell r="T99">
            <v>1.9140499647887326</v>
          </cell>
          <cell r="AI99" t="str">
            <v>82.60130001.01.1</v>
          </cell>
        </row>
        <row r="100">
          <cell r="S100">
            <v>1.9140499647887326</v>
          </cell>
          <cell r="T100">
            <v>1.8183474665492958</v>
          </cell>
          <cell r="AI100" t="str">
            <v>82.60130002.01.1</v>
          </cell>
        </row>
        <row r="101">
          <cell r="S101">
            <v>1.9140499647887326</v>
          </cell>
          <cell r="T101">
            <v>1.8183474665492958</v>
          </cell>
          <cell r="AI101" t="str">
            <v>82.60130003.02.1</v>
          </cell>
        </row>
        <row r="102">
          <cell r="S102">
            <v>1.4183782000850003</v>
          </cell>
          <cell r="T102">
            <v>1.3474592900807503</v>
          </cell>
          <cell r="AI102" t="str">
            <v>82.60130004.01.1</v>
          </cell>
        </row>
        <row r="103">
          <cell r="S103">
            <v>1.32</v>
          </cell>
          <cell r="T103">
            <v>1.254</v>
          </cell>
          <cell r="AI103" t="str">
            <v>82.60130005.01.1</v>
          </cell>
        </row>
        <row r="104">
          <cell r="S104">
            <v>1.8183474665492958</v>
          </cell>
          <cell r="T104">
            <v>1.7274300932218309</v>
          </cell>
          <cell r="AI104" t="str">
            <v>82.60130006.01.1</v>
          </cell>
        </row>
        <row r="105">
          <cell r="S105">
            <v>1.8183474665492958</v>
          </cell>
          <cell r="T105">
            <v>1.7274300932218309</v>
          </cell>
          <cell r="AI105" t="str">
            <v>82.60130007.01.1</v>
          </cell>
        </row>
        <row r="106">
          <cell r="S106">
            <v>1.4183782000850003</v>
          </cell>
          <cell r="T106">
            <v>1.3474592900807503</v>
          </cell>
          <cell r="AI106" t="str">
            <v>82.60130008.01.1</v>
          </cell>
        </row>
        <row r="107">
          <cell r="S107">
            <v>1.4183782000850003</v>
          </cell>
          <cell r="T107">
            <v>1.3474592900807503</v>
          </cell>
          <cell r="AI107" t="str">
            <v>82.60130009.01.1</v>
          </cell>
        </row>
      </sheetData>
      <sheetData sheetId="42">
        <row r="8">
          <cell r="T8">
            <v>1.1764705882352942</v>
          </cell>
          <cell r="AI8"/>
        </row>
        <row r="9">
          <cell r="T9"/>
        </row>
        <row r="10">
          <cell r="T10"/>
        </row>
        <row r="11">
          <cell r="T11"/>
          <cell r="AI11">
            <v>1</v>
          </cell>
        </row>
        <row r="12">
          <cell r="T12" t="str">
            <v>Grad II</v>
          </cell>
          <cell r="AI12" t="str">
            <v>cod concatenat 1</v>
          </cell>
        </row>
        <row r="13">
          <cell r="T13">
            <v>3.5974124999999995</v>
          </cell>
          <cell r="AI13" t="str">
            <v>82.60127001.01.2</v>
          </cell>
        </row>
        <row r="14">
          <cell r="T14">
            <v>3.3461100000000004</v>
          </cell>
          <cell r="AI14" t="str">
            <v>82.60127002.01.2</v>
          </cell>
        </row>
        <row r="15">
          <cell r="T15">
            <v>3.3461100000000004</v>
          </cell>
          <cell r="AI15" t="str">
            <v>82.60127003.04.2</v>
          </cell>
        </row>
        <row r="16">
          <cell r="T16">
            <v>3.06</v>
          </cell>
          <cell r="AI16" t="str">
            <v>82.60127004.04.2</v>
          </cell>
        </row>
        <row r="17">
          <cell r="T17">
            <v>2.9880900000000001</v>
          </cell>
          <cell r="AI17" t="str">
            <v>82.60127005.02.2</v>
          </cell>
        </row>
        <row r="18">
          <cell r="T18">
            <v>2.6347246478873236</v>
          </cell>
          <cell r="AI18" t="str">
            <v>82.60127006.04.2</v>
          </cell>
        </row>
        <row r="22">
          <cell r="T22">
            <v>2.3309596537500004</v>
          </cell>
        </row>
        <row r="25">
          <cell r="AI25"/>
        </row>
        <row r="26">
          <cell r="AI26" t="str">
            <v>cod concatenat 1</v>
          </cell>
        </row>
        <row r="27">
          <cell r="T27">
            <v>1.87225675</v>
          </cell>
          <cell r="AI27" t="str">
            <v>82.60128001.01.1</v>
          </cell>
        </row>
        <row r="28">
          <cell r="T28">
            <v>1.7737840120000006</v>
          </cell>
          <cell r="AI28" t="str">
            <v>82.60128001.01.2</v>
          </cell>
        </row>
        <row r="29">
          <cell r="T29">
            <v>1.6125309200000002</v>
          </cell>
          <cell r="AI29" t="str">
            <v>82.60128001.01.3</v>
          </cell>
        </row>
        <row r="30">
          <cell r="T30">
            <v>1.817725</v>
          </cell>
          <cell r="AI30" t="str">
            <v>82.60128002.07.1</v>
          </cell>
        </row>
        <row r="31">
          <cell r="T31">
            <v>1.7221204000000008</v>
          </cell>
          <cell r="AI31" t="str">
            <v>82.60128002.07.2</v>
          </cell>
        </row>
        <row r="32">
          <cell r="T32">
            <v>1.5655640000000004</v>
          </cell>
          <cell r="AI32" t="str">
            <v>82.60128002.07.3</v>
          </cell>
        </row>
        <row r="33">
          <cell r="T33">
            <v>1.4858</v>
          </cell>
          <cell r="AI33" t="str">
            <v>82.60128002.07.4</v>
          </cell>
        </row>
        <row r="34">
          <cell r="T34">
            <v>1.817725</v>
          </cell>
          <cell r="AI34" t="str">
            <v>82.60128003.01.1</v>
          </cell>
        </row>
        <row r="35">
          <cell r="T35">
            <v>1.7221204000000008</v>
          </cell>
          <cell r="AI35" t="str">
            <v>82.60128003.01.2</v>
          </cell>
        </row>
        <row r="36">
          <cell r="T36">
            <v>1.5655640000000004</v>
          </cell>
          <cell r="AI36" t="str">
            <v>82.60128003.01.3</v>
          </cell>
        </row>
        <row r="37">
          <cell r="T37">
            <v>1.4858</v>
          </cell>
          <cell r="AI37" t="str">
            <v>82.60128003.01.4</v>
          </cell>
        </row>
        <row r="38">
          <cell r="T38">
            <v>1.4819805000000001</v>
          </cell>
          <cell r="AI38" t="str">
            <v>82.60128004.09.1</v>
          </cell>
        </row>
        <row r="39">
          <cell r="T39">
            <v>1.4040346320000006</v>
          </cell>
          <cell r="AI39" t="str">
            <v>82.60128004.09.2</v>
          </cell>
        </row>
        <row r="40">
          <cell r="T40">
            <v>1.3261248000000003</v>
          </cell>
          <cell r="AI40" t="str">
            <v>82.60128004.09.3</v>
          </cell>
        </row>
        <row r="41">
          <cell r="T41">
            <v>1.2959856000000001</v>
          </cell>
          <cell r="AI41" t="str">
            <v>82.60128004.09.4</v>
          </cell>
        </row>
        <row r="42">
          <cell r="T42">
            <v>1.4301111825000001</v>
          </cell>
          <cell r="AI42" t="str">
            <v>82.60128005.04.1</v>
          </cell>
        </row>
        <row r="43">
          <cell r="T43">
            <v>1.3548934198800004</v>
          </cell>
          <cell r="AI43" t="str">
            <v>82.60128005.04.2</v>
          </cell>
        </row>
        <row r="44">
          <cell r="T44">
            <v>1.2797104320000003</v>
          </cell>
          <cell r="AI44" t="str">
            <v>82.60128005.04.3</v>
          </cell>
        </row>
        <row r="45">
          <cell r="T45">
            <v>1.2441461760000001</v>
          </cell>
          <cell r="AI45" t="str">
            <v>82.60128005.04.4</v>
          </cell>
        </row>
        <row r="46">
          <cell r="T46">
            <v>1.3548934198800004</v>
          </cell>
          <cell r="AI46" t="str">
            <v>82.60128006.01.1</v>
          </cell>
        </row>
        <row r="47">
          <cell r="T47">
            <v>1.2797104320000003</v>
          </cell>
          <cell r="AI47" t="str">
            <v>82.60128006.01.1</v>
          </cell>
        </row>
        <row r="48">
          <cell r="T48">
            <v>1.2441461760000001</v>
          </cell>
          <cell r="AI48" t="str">
            <v>82.60128006.01.2</v>
          </cell>
        </row>
        <row r="49">
          <cell r="T49">
            <v>1.3548934198800004</v>
          </cell>
          <cell r="AI49" t="str">
            <v>82.60128007.03.1</v>
          </cell>
        </row>
        <row r="50">
          <cell r="T50">
            <v>1.2797104320000003</v>
          </cell>
          <cell r="AI50" t="str">
            <v>82.60128007.03.2</v>
          </cell>
        </row>
        <row r="51">
          <cell r="T51">
            <v>1.2441461760000001</v>
          </cell>
          <cell r="AI51" t="str">
            <v>82.60128007.03.3</v>
          </cell>
        </row>
        <row r="52">
          <cell r="T52">
            <v>1.2797104320000003</v>
          </cell>
          <cell r="AI52" t="str">
            <v>82.60128008.01.1</v>
          </cell>
        </row>
        <row r="53">
          <cell r="T53">
            <v>1.2441461760000001</v>
          </cell>
          <cell r="AI53" t="str">
            <v>82.60128008.01.2</v>
          </cell>
        </row>
        <row r="54">
          <cell r="T54">
            <v>1.3548934198800004</v>
          </cell>
          <cell r="AI54" t="str">
            <v>82.60128009.01.1</v>
          </cell>
        </row>
        <row r="55">
          <cell r="T55">
            <v>1.2797104320000003</v>
          </cell>
          <cell r="AI55" t="str">
            <v>82.60128009.01.2</v>
          </cell>
        </row>
        <row r="56">
          <cell r="T56">
            <v>1.3548934198800004</v>
          </cell>
          <cell r="AI56" t="str">
            <v>82.60128010.01.1</v>
          </cell>
        </row>
        <row r="57">
          <cell r="T57">
            <v>1.2797104320000003</v>
          </cell>
          <cell r="AI57" t="str">
            <v>82.60128010.01.2</v>
          </cell>
        </row>
        <row r="58">
          <cell r="T58">
            <v>1.2797104320000003</v>
          </cell>
          <cell r="AI58" t="str">
            <v>82.60128011.02.1</v>
          </cell>
        </row>
        <row r="59">
          <cell r="T59">
            <v>1.2441461760000001</v>
          </cell>
          <cell r="AI59" t="str">
            <v>82.60128011.02.2</v>
          </cell>
        </row>
        <row r="60">
          <cell r="T60">
            <v>1.3548934198800004</v>
          </cell>
          <cell r="AI60" t="str">
            <v>82.60128012.02.1</v>
          </cell>
        </row>
        <row r="61">
          <cell r="T61">
            <v>1.2797104320000003</v>
          </cell>
          <cell r="AI61" t="str">
            <v>82.60128013.07.1</v>
          </cell>
        </row>
        <row r="62">
          <cell r="T62">
            <v>1.2797104320000003</v>
          </cell>
          <cell r="AI62" t="str">
            <v>82.60128014.02.1</v>
          </cell>
        </row>
        <row r="63">
          <cell r="T63">
            <v>1.2797104320000003</v>
          </cell>
          <cell r="AI63" t="str">
            <v>82.60128015.01.1</v>
          </cell>
        </row>
        <row r="64">
          <cell r="T64">
            <v>1.2441461760000001</v>
          </cell>
          <cell r="AI64" t="str">
            <v>82.60128015.01.2</v>
          </cell>
        </row>
        <row r="65">
          <cell r="T65">
            <v>1.3548934198800004</v>
          </cell>
          <cell r="AI65" t="str">
            <v>82.60128016.01.1</v>
          </cell>
        </row>
        <row r="66">
          <cell r="T66">
            <v>1.2797104320000003</v>
          </cell>
          <cell r="AI66" t="str">
            <v>82.60128016.01.2</v>
          </cell>
        </row>
        <row r="67">
          <cell r="T67">
            <v>1.3548934198800004</v>
          </cell>
          <cell r="AI67" t="str">
            <v>82.60128017.01.1</v>
          </cell>
        </row>
        <row r="68">
          <cell r="T68">
            <v>1.2797104320000003</v>
          </cell>
          <cell r="AI68" t="str">
            <v>82.60128017.01.2</v>
          </cell>
        </row>
        <row r="69">
          <cell r="T69">
            <v>1.3548934198800004</v>
          </cell>
          <cell r="AI69" t="str">
            <v>82.60128018.01.1</v>
          </cell>
        </row>
        <row r="70">
          <cell r="T70">
            <v>1.2797104320000003</v>
          </cell>
          <cell r="AI70" t="str">
            <v>82.60128018.01.2</v>
          </cell>
        </row>
        <row r="71">
          <cell r="T71">
            <v>1.2441461760000001</v>
          </cell>
          <cell r="AI71" t="str">
            <v>82.60128018.01.3</v>
          </cell>
        </row>
        <row r="72">
          <cell r="T72">
            <v>1.21926325248</v>
          </cell>
          <cell r="AI72" t="str">
            <v>82.60128018.01.4</v>
          </cell>
        </row>
        <row r="73">
          <cell r="T73">
            <v>1.2441461760000001</v>
          </cell>
          <cell r="AI73" t="str">
            <v>82.60128019.01.1</v>
          </cell>
        </row>
        <row r="74">
          <cell r="T74">
            <v>1.1135877321599998</v>
          </cell>
          <cell r="AI74" t="str">
            <v>82.60128019.01.2</v>
          </cell>
        </row>
        <row r="75">
          <cell r="T75">
            <v>0.98</v>
          </cell>
        </row>
        <row r="77">
          <cell r="T77">
            <v>3.06</v>
          </cell>
        </row>
        <row r="78">
          <cell r="T78">
            <v>2.2999999999999998</v>
          </cell>
        </row>
        <row r="79">
          <cell r="T79">
            <v>1.817725</v>
          </cell>
        </row>
        <row r="80">
          <cell r="T80">
            <v>1.7221204000000008</v>
          </cell>
        </row>
        <row r="81">
          <cell r="T81">
            <v>2.2999999999999998</v>
          </cell>
        </row>
        <row r="82">
          <cell r="T82">
            <v>1.4819805000000001</v>
          </cell>
        </row>
        <row r="83">
          <cell r="T83">
            <v>1.4040346320000006</v>
          </cell>
        </row>
        <row r="84">
          <cell r="T84">
            <v>1.4301111825000001</v>
          </cell>
        </row>
        <row r="85">
          <cell r="T85">
            <v>1.2797104320000003</v>
          </cell>
        </row>
        <row r="89">
          <cell r="AI89"/>
        </row>
        <row r="90">
          <cell r="AI90" t="str">
            <v>cod concatenat 1</v>
          </cell>
        </row>
        <row r="91">
          <cell r="T91">
            <v>1.4971203603124998</v>
          </cell>
          <cell r="AI91" t="str">
            <v>82.60129001.01.1</v>
          </cell>
        </row>
        <row r="92">
          <cell r="T92">
            <v>1.4183782000850003</v>
          </cell>
          <cell r="AI92" t="str">
            <v>82.60129001.01.2</v>
          </cell>
        </row>
        <row r="93">
          <cell r="T93">
            <v>1.3396724440000001</v>
          </cell>
          <cell r="AI93" t="str">
            <v>82.60129001.01.3</v>
          </cell>
        </row>
        <row r="97">
          <cell r="AI97"/>
        </row>
        <row r="98">
          <cell r="AI98" t="str">
            <v>cod concatenat 1</v>
          </cell>
        </row>
        <row r="99">
          <cell r="T99">
            <v>1.8443072535211265</v>
          </cell>
          <cell r="AI99" t="str">
            <v>82.60130001.01.1</v>
          </cell>
        </row>
        <row r="100">
          <cell r="T100">
            <v>1.75209189084507</v>
          </cell>
          <cell r="AI100" t="str">
            <v>82.60130002.01.1</v>
          </cell>
        </row>
        <row r="101">
          <cell r="T101">
            <v>1.75209189084507</v>
          </cell>
          <cell r="AI101" t="str">
            <v>82.60130003.02.1</v>
          </cell>
        </row>
        <row r="102">
          <cell r="T102">
            <v>1.3548934198800004</v>
          </cell>
          <cell r="AI102" t="str">
            <v>82.60130004.01.1</v>
          </cell>
        </row>
        <row r="103">
          <cell r="T103">
            <v>1.2441461760000001</v>
          </cell>
          <cell r="AI103" t="str">
            <v>82.60130005.01.1</v>
          </cell>
        </row>
        <row r="104">
          <cell r="T104">
            <v>1.6644872963028163</v>
          </cell>
          <cell r="AI104" t="str">
            <v>82.60130006.01.1</v>
          </cell>
        </row>
        <row r="105">
          <cell r="T105">
            <v>1.6644872963028163</v>
          </cell>
          <cell r="AI105" t="str">
            <v>82.60130007.01.1</v>
          </cell>
        </row>
        <row r="106">
          <cell r="T106">
            <v>1.3548934198800004</v>
          </cell>
          <cell r="AI106" t="str">
            <v>82.60130008.01.1</v>
          </cell>
        </row>
        <row r="107">
          <cell r="T107">
            <v>1.3548934198800004</v>
          </cell>
          <cell r="AI107" t="str">
            <v>82.60130009.01.1</v>
          </cell>
        </row>
      </sheetData>
      <sheetData sheetId="43">
        <row r="8">
          <cell r="T8"/>
          <cell r="AI8"/>
        </row>
        <row r="9">
          <cell r="T9"/>
        </row>
        <row r="10">
          <cell r="T10"/>
        </row>
        <row r="11">
          <cell r="T11"/>
          <cell r="AI11">
            <v>1</v>
          </cell>
        </row>
        <row r="12">
          <cell r="T12" t="str">
            <v>Grad II</v>
          </cell>
          <cell r="AI12" t="str">
            <v>cod concatenat 1</v>
          </cell>
        </row>
        <row r="13">
          <cell r="T13">
            <v>3.0578006249999996</v>
          </cell>
          <cell r="AI13" t="str">
            <v>82.60127001.01.2</v>
          </cell>
        </row>
        <row r="14">
          <cell r="T14">
            <v>2.8441935000000003</v>
          </cell>
          <cell r="AI14" t="str">
            <v>82.60127002.01.2</v>
          </cell>
        </row>
        <row r="15">
          <cell r="T15">
            <v>2.8441935000000003</v>
          </cell>
          <cell r="AI15" t="str">
            <v>82.60127003.04.2</v>
          </cell>
        </row>
        <row r="16">
          <cell r="T16">
            <v>2.601</v>
          </cell>
          <cell r="AI16" t="str">
            <v>82.60127004.04.2</v>
          </cell>
        </row>
        <row r="17">
          <cell r="T17">
            <v>2.5398765000000001</v>
          </cell>
          <cell r="AI17" t="str">
            <v>82.60127005.02.2</v>
          </cell>
        </row>
        <row r="18">
          <cell r="T18">
            <v>2.239515950704225</v>
          </cell>
          <cell r="AI18" t="str">
            <v>82.60127006.04.2</v>
          </cell>
        </row>
        <row r="22">
          <cell r="T22">
            <v>2.0978636883750004</v>
          </cell>
        </row>
        <row r="25">
          <cell r="AI25"/>
        </row>
        <row r="26">
          <cell r="AI26" t="str">
            <v>cod concatenat 1</v>
          </cell>
        </row>
        <row r="27">
          <cell r="T27">
            <v>1.6850310750000002</v>
          </cell>
          <cell r="AI27" t="str">
            <v>82.60128001.01.1</v>
          </cell>
        </row>
        <row r="28">
          <cell r="T28">
            <v>1.5964056108000007</v>
          </cell>
          <cell r="AI28" t="str">
            <v>82.60128001.01.2</v>
          </cell>
        </row>
        <row r="29">
          <cell r="T29">
            <v>1.4512778280000003</v>
          </cell>
          <cell r="AI29" t="str">
            <v>82.60128001.01.3</v>
          </cell>
        </row>
        <row r="30">
          <cell r="T30">
            <v>1.6359525000000001</v>
          </cell>
          <cell r="AI30" t="str">
            <v>82.60128002.07.1</v>
          </cell>
        </row>
        <row r="31">
          <cell r="T31">
            <v>1.5499083600000008</v>
          </cell>
          <cell r="AI31" t="str">
            <v>82.60128002.07.2</v>
          </cell>
        </row>
        <row r="32">
          <cell r="T32">
            <v>1.4090076000000005</v>
          </cell>
          <cell r="AI32" t="str">
            <v>82.60128002.07.3</v>
          </cell>
        </row>
        <row r="33">
          <cell r="T33">
            <v>1.3372200000000001</v>
          </cell>
          <cell r="AI33" t="str">
            <v>82.60128002.07.4</v>
          </cell>
        </row>
        <row r="34">
          <cell r="T34">
            <v>1.6359525000000001</v>
          </cell>
          <cell r="AI34" t="str">
            <v>82.60128003.01.1</v>
          </cell>
        </row>
        <row r="35">
          <cell r="T35">
            <v>1.5499083600000008</v>
          </cell>
          <cell r="AI35" t="str">
            <v>82.60128003.01.2</v>
          </cell>
        </row>
        <row r="36">
          <cell r="T36">
            <v>1.4090076000000005</v>
          </cell>
          <cell r="AI36" t="str">
            <v>82.60128003.01.3</v>
          </cell>
        </row>
        <row r="37">
          <cell r="T37">
            <v>1.3372200000000001</v>
          </cell>
          <cell r="AI37" t="str">
            <v>82.60128003.01.4</v>
          </cell>
        </row>
        <row r="38">
          <cell r="T38">
            <v>1.3337824500000002</v>
          </cell>
          <cell r="AI38" t="str">
            <v>82.60128004.09.1</v>
          </cell>
        </row>
        <row r="39">
          <cell r="T39">
            <v>1.2636311688000006</v>
          </cell>
          <cell r="AI39" t="str">
            <v>82.60128004.09.2</v>
          </cell>
        </row>
        <row r="40">
          <cell r="T40">
            <v>1.1935123200000004</v>
          </cell>
          <cell r="AI40" t="str">
            <v>82.60128004.09.3</v>
          </cell>
        </row>
        <row r="41">
          <cell r="T41">
            <v>1.16638704</v>
          </cell>
          <cell r="AI41" t="str">
            <v>82.60128004.09.4</v>
          </cell>
        </row>
        <row r="42">
          <cell r="T42">
            <v>1.2871000642500001</v>
          </cell>
          <cell r="AI42" t="str">
            <v>82.60128005.04.1</v>
          </cell>
        </row>
        <row r="43">
          <cell r="T43">
            <v>1.2194040778920003</v>
          </cell>
          <cell r="AI43" t="str">
            <v>82.60128005.04.2</v>
          </cell>
        </row>
        <row r="44">
          <cell r="T44">
            <v>1.1517393888000003</v>
          </cell>
          <cell r="AI44" t="str">
            <v>82.60128005.04.3</v>
          </cell>
        </row>
        <row r="45">
          <cell r="T45">
            <v>1.1197315584</v>
          </cell>
          <cell r="AI45" t="str">
            <v>82.60128005.04.4</v>
          </cell>
        </row>
        <row r="46">
          <cell r="T46">
            <v>1.2871487488860003</v>
          </cell>
          <cell r="AI46" t="str">
            <v>82.60128006.01.1</v>
          </cell>
        </row>
        <row r="47">
          <cell r="T47">
            <v>1.2157249104000003</v>
          </cell>
          <cell r="AI47" t="str">
            <v>82.60128006.01.2</v>
          </cell>
        </row>
        <row r="48">
          <cell r="T48">
            <v>1.1819388672</v>
          </cell>
          <cell r="AI48" t="str">
            <v>82.60128006.01.3</v>
          </cell>
        </row>
        <row r="49">
          <cell r="T49">
            <v>1.2871487488860003</v>
          </cell>
          <cell r="AI49" t="str">
            <v>82.60128007.03.1</v>
          </cell>
        </row>
        <row r="50">
          <cell r="T50">
            <v>1.2157249104000003</v>
          </cell>
          <cell r="AI50" t="str">
            <v>82.60128007.03.2</v>
          </cell>
        </row>
        <row r="51">
          <cell r="T51">
            <v>1.1819388672</v>
          </cell>
          <cell r="AI51" t="str">
            <v>82.60128007.03.3</v>
          </cell>
        </row>
        <row r="52">
          <cell r="T52">
            <v>1.2157249104000003</v>
          </cell>
          <cell r="AI52" t="str">
            <v>82.60128008.01.1</v>
          </cell>
        </row>
        <row r="53">
          <cell r="T53">
            <v>1.1819388672</v>
          </cell>
          <cell r="AI53" t="str">
            <v>82.60128008.01.2</v>
          </cell>
        </row>
        <row r="54">
          <cell r="T54">
            <v>1.2871487488860003</v>
          </cell>
          <cell r="AI54" t="str">
            <v>82.60128009.01.1</v>
          </cell>
        </row>
        <row r="55">
          <cell r="T55">
            <v>1.2157249104000003</v>
          </cell>
          <cell r="AI55" t="str">
            <v>82.60128009.01.2</v>
          </cell>
        </row>
        <row r="56">
          <cell r="T56">
            <v>1.2871487488860003</v>
          </cell>
          <cell r="AI56" t="str">
            <v>82.60128010.01.1</v>
          </cell>
        </row>
        <row r="57">
          <cell r="T57">
            <v>1.2157249104000003</v>
          </cell>
          <cell r="AI57" t="str">
            <v>82.60128010.01.2</v>
          </cell>
        </row>
        <row r="58">
          <cell r="T58">
            <v>1.2157249104000003</v>
          </cell>
          <cell r="AI58" t="str">
            <v>82.60128011.02.1</v>
          </cell>
        </row>
        <row r="59">
          <cell r="T59">
            <v>1.1819388672</v>
          </cell>
          <cell r="AI59" t="str">
            <v>82.60128011.02.2</v>
          </cell>
        </row>
        <row r="60">
          <cell r="T60">
            <v>1.2871487488860003</v>
          </cell>
          <cell r="AI60" t="str">
            <v>82.60128012.02.1</v>
          </cell>
        </row>
        <row r="61">
          <cell r="T61">
            <v>1.2157249104000003</v>
          </cell>
          <cell r="AI61" t="str">
            <v>82.60128013.07.1</v>
          </cell>
        </row>
        <row r="62">
          <cell r="T62">
            <v>1.2157249104000003</v>
          </cell>
          <cell r="AI62" t="str">
            <v>82.60128014.02.1</v>
          </cell>
        </row>
        <row r="63">
          <cell r="T63">
            <v>1.2157249104000003</v>
          </cell>
          <cell r="AI63" t="str">
            <v>82.60128015.01.1</v>
          </cell>
        </row>
        <row r="64">
          <cell r="T64">
            <v>1.1819388672</v>
          </cell>
          <cell r="AI64" t="str">
            <v>82.60128015.01.2</v>
          </cell>
        </row>
        <row r="65">
          <cell r="T65">
            <v>1.2871487488860003</v>
          </cell>
          <cell r="AI65" t="str">
            <v>82.60128016.01.1</v>
          </cell>
        </row>
        <row r="66">
          <cell r="T66">
            <v>1.2157249104000003</v>
          </cell>
          <cell r="AI66" t="str">
            <v>82.60128016.01.2</v>
          </cell>
        </row>
        <row r="67">
          <cell r="T67">
            <v>1.2871487488860003</v>
          </cell>
          <cell r="AI67" t="str">
            <v>82.60128017.01.1</v>
          </cell>
        </row>
        <row r="68">
          <cell r="T68">
            <v>1.2157249104000003</v>
          </cell>
          <cell r="AI68" t="str">
            <v>82.60128017.01.2</v>
          </cell>
        </row>
        <row r="69">
          <cell r="T69">
            <v>1.2871487488860003</v>
          </cell>
          <cell r="AI69" t="str">
            <v>82.60128018.01.1</v>
          </cell>
        </row>
        <row r="70">
          <cell r="T70">
            <v>1.2157249104000003</v>
          </cell>
          <cell r="AI70" t="str">
            <v>82.60128018.01.2</v>
          </cell>
        </row>
        <row r="71">
          <cell r="T71">
            <v>1.1819388672</v>
          </cell>
          <cell r="AI71" t="str">
            <v>82.60128018.01.3</v>
          </cell>
        </row>
        <row r="72">
          <cell r="T72">
            <v>1.1583000898559999</v>
          </cell>
          <cell r="AI72" t="str">
            <v>82.60128018.01.4</v>
          </cell>
        </row>
        <row r="73">
          <cell r="T73">
            <v>1.1819388672</v>
          </cell>
          <cell r="AI73" t="str">
            <v>82.60128019.01.1</v>
          </cell>
        </row>
        <row r="74">
          <cell r="T74">
            <v>1.0579083455519998</v>
          </cell>
          <cell r="AI74" t="str">
            <v>82.60128019.01.2</v>
          </cell>
        </row>
        <row r="77">
          <cell r="T77">
            <v>2.601</v>
          </cell>
        </row>
        <row r="78">
          <cell r="T78">
            <v>2.08</v>
          </cell>
        </row>
        <row r="79">
          <cell r="T79">
            <v>1.6359525000000001</v>
          </cell>
        </row>
        <row r="80">
          <cell r="T80">
            <v>1.5499083600000008</v>
          </cell>
        </row>
        <row r="81">
          <cell r="T81">
            <v>2.08</v>
          </cell>
        </row>
        <row r="82">
          <cell r="T82">
            <v>1.3337824500000002</v>
          </cell>
        </row>
        <row r="83">
          <cell r="T83">
            <v>1.2636311688000006</v>
          </cell>
        </row>
        <row r="84">
          <cell r="T84">
            <v>1.2871000642500001</v>
          </cell>
        </row>
        <row r="85">
          <cell r="T85">
            <v>1.2157249104000003</v>
          </cell>
        </row>
        <row r="89">
          <cell r="AI89"/>
        </row>
        <row r="90">
          <cell r="AI90" t="str">
            <v>cod concatenat 1</v>
          </cell>
        </row>
        <row r="91">
          <cell r="T91">
            <v>1.3474083242812498</v>
          </cell>
          <cell r="AI91" t="str">
            <v>82.60129001.01.1</v>
          </cell>
        </row>
        <row r="92">
          <cell r="T92">
            <v>1.2765403800765003</v>
          </cell>
          <cell r="AI92" t="str">
            <v>82.60129001.01.2</v>
          </cell>
        </row>
        <row r="93">
          <cell r="T93">
            <v>1.2057051996000001</v>
          </cell>
          <cell r="AI93" t="str">
            <v>82.60129001.01.3</v>
          </cell>
        </row>
        <row r="97">
          <cell r="AI97"/>
        </row>
        <row r="98">
          <cell r="AI98" t="str">
            <v>cod concatenat 1</v>
          </cell>
        </row>
        <row r="99">
          <cell r="T99">
            <v>1.5676611654929575</v>
          </cell>
          <cell r="AI99" t="str">
            <v>82.60130001.01.1</v>
          </cell>
        </row>
        <row r="100">
          <cell r="T100">
            <v>1.4892781072183097</v>
          </cell>
          <cell r="AI100" t="str">
            <v>82.60130002.01.1</v>
          </cell>
        </row>
        <row r="101">
          <cell r="T101">
            <v>1.4892781072183097</v>
          </cell>
          <cell r="AI101" t="str">
            <v>82.60130003.02.1</v>
          </cell>
        </row>
        <row r="102">
          <cell r="T102">
            <v>1.2871487488860003</v>
          </cell>
          <cell r="AI102" t="str">
            <v>82.60130004.01.1</v>
          </cell>
        </row>
        <row r="103">
          <cell r="T103">
            <v>1.1819388672</v>
          </cell>
          <cell r="AI103" t="str">
            <v>82.60130005.01.1</v>
          </cell>
        </row>
        <row r="104">
          <cell r="T104">
            <v>1.4148142018573941</v>
          </cell>
          <cell r="AI104" t="str">
            <v>82.60130006.01.1</v>
          </cell>
        </row>
        <row r="105">
          <cell r="T105">
            <v>1.4148142018573941</v>
          </cell>
          <cell r="AI105" t="str">
            <v>82.60130007.01.1</v>
          </cell>
        </row>
        <row r="106">
          <cell r="T106">
            <v>1.2871487488860003</v>
          </cell>
          <cell r="AI106" t="str">
            <v>82.60130008.01.1</v>
          </cell>
        </row>
        <row r="107">
          <cell r="T107">
            <v>1.2871487488860003</v>
          </cell>
          <cell r="AI107" t="str">
            <v>82.60130009.01.1</v>
          </cell>
        </row>
      </sheetData>
      <sheetData sheetId="44">
        <row r="8">
          <cell r="T8"/>
          <cell r="AI8"/>
        </row>
        <row r="9">
          <cell r="T9"/>
        </row>
        <row r="10">
          <cell r="T10"/>
        </row>
        <row r="11">
          <cell r="T11"/>
          <cell r="AI11">
            <v>1</v>
          </cell>
        </row>
        <row r="12">
          <cell r="T12" t="str">
            <v>Grad II</v>
          </cell>
          <cell r="AI12" t="str">
            <v>cod concatenat 1</v>
          </cell>
        </row>
        <row r="13">
          <cell r="T13">
            <v>2.5073965124999997</v>
          </cell>
          <cell r="AI13" t="str">
            <v>82.60127001.01.2</v>
          </cell>
        </row>
        <row r="14">
          <cell r="T14">
            <v>2.3322386700000002</v>
          </cell>
          <cell r="AI14" t="str">
            <v>82.60127002.01.2</v>
          </cell>
        </row>
        <row r="15">
          <cell r="T15">
            <v>2.3322386700000002</v>
          </cell>
          <cell r="AI15" t="str">
            <v>82.60127003.04.2</v>
          </cell>
        </row>
        <row r="16">
          <cell r="T16">
            <v>2.1328199999999997</v>
          </cell>
          <cell r="AI16" t="str">
            <v>82.60127004.04.2</v>
          </cell>
        </row>
        <row r="17">
          <cell r="T17">
            <v>2.0826987300000002</v>
          </cell>
          <cell r="AI17" t="str">
            <v>82.60127005.02.2</v>
          </cell>
        </row>
        <row r="18">
          <cell r="T18">
            <v>1.8364030795774644</v>
          </cell>
          <cell r="AI18" t="str">
            <v>82.60127006.04.2</v>
          </cell>
        </row>
        <row r="22">
          <cell r="T22">
            <v>1.9929705039562502</v>
          </cell>
        </row>
        <row r="23">
          <cell r="T23">
            <v>0.95</v>
          </cell>
        </row>
        <row r="25">
          <cell r="AI25"/>
        </row>
        <row r="26">
          <cell r="AI26" t="str">
            <v>cod concatenat 1</v>
          </cell>
        </row>
        <row r="27">
          <cell r="T27">
            <v>1.60077952125</v>
          </cell>
          <cell r="AI27" t="str">
            <v>82.60128001.01.1</v>
          </cell>
        </row>
        <row r="28">
          <cell r="T28">
            <v>1.5165853302600005</v>
          </cell>
          <cell r="AI28" t="str">
            <v>82.60128001.01.2</v>
          </cell>
        </row>
        <row r="29">
          <cell r="T29">
            <v>1.3787139366000003</v>
          </cell>
          <cell r="AI29" t="str">
            <v>82.60128001.01.3</v>
          </cell>
        </row>
        <row r="30">
          <cell r="T30">
            <v>1.554154875</v>
          </cell>
          <cell r="AI30" t="str">
            <v>82.60128002.07.1</v>
          </cell>
        </row>
        <row r="31">
          <cell r="T31">
            <v>1.4724129420000007</v>
          </cell>
          <cell r="AI31" t="str">
            <v>82.60128002.07.2</v>
          </cell>
        </row>
        <row r="32">
          <cell r="T32">
            <v>1.3385572200000004</v>
          </cell>
          <cell r="AI32" t="str">
            <v>82.60128002.07.3</v>
          </cell>
        </row>
        <row r="33">
          <cell r="T33">
            <v>1.270359</v>
          </cell>
          <cell r="AI33" t="str">
            <v>82.60128002.07.4</v>
          </cell>
        </row>
        <row r="34">
          <cell r="T34">
            <v>1.554154875</v>
          </cell>
          <cell r="AI34" t="str">
            <v>82.60128003.01.1</v>
          </cell>
        </row>
        <row r="35">
          <cell r="T35">
            <v>1.4724129420000007</v>
          </cell>
          <cell r="AI35" t="str">
            <v>82.60128003.01.2</v>
          </cell>
        </row>
        <row r="36">
          <cell r="T36">
            <v>1.3385572200000004</v>
          </cell>
          <cell r="AI36" t="str">
            <v>82.60128003.01.3</v>
          </cell>
        </row>
        <row r="37">
          <cell r="T37">
            <v>1.270359</v>
          </cell>
          <cell r="AI37" t="str">
            <v>82.60128003.01.4</v>
          </cell>
        </row>
        <row r="38">
          <cell r="T38">
            <v>1.2670933275</v>
          </cell>
          <cell r="AI38" t="str">
            <v>82.60128004.09.1</v>
          </cell>
        </row>
        <row r="39">
          <cell r="T39">
            <v>1.2004496103600004</v>
          </cell>
          <cell r="AI39" t="str">
            <v>82.60128004.09.2</v>
          </cell>
        </row>
        <row r="40">
          <cell r="T40">
            <v>1.1338367040000004</v>
          </cell>
          <cell r="AI40" t="str">
            <v>82.60128004.09.3</v>
          </cell>
        </row>
        <row r="41">
          <cell r="T41">
            <v>1.108067688</v>
          </cell>
          <cell r="AI41" t="str">
            <v>82.60128004.09.4</v>
          </cell>
        </row>
        <row r="42">
          <cell r="T42">
            <v>1.2227450610375001</v>
          </cell>
          <cell r="AI42" t="str">
            <v>82.60128005.04.1</v>
          </cell>
        </row>
        <row r="43">
          <cell r="T43">
            <v>1.1584338739974003</v>
          </cell>
          <cell r="AI43" t="str">
            <v>82.60128005.04.2</v>
          </cell>
        </row>
        <row r="44">
          <cell r="T44">
            <v>1.0941524193600003</v>
          </cell>
          <cell r="AI44" t="str">
            <v>82.60128005.04.3</v>
          </cell>
        </row>
        <row r="45">
          <cell r="T45">
            <v>1.0637449804800001</v>
          </cell>
          <cell r="AI45" t="str">
            <v>82.60128005.04.4</v>
          </cell>
        </row>
        <row r="46">
          <cell r="T46">
            <v>1.2227913114417002</v>
          </cell>
          <cell r="AI46" t="str">
            <v>82.60128006.01.1</v>
          </cell>
        </row>
        <row r="47">
          <cell r="T47">
            <v>1.1549386648800002</v>
          </cell>
          <cell r="AI47" t="str">
            <v>82.60128006.01.2</v>
          </cell>
        </row>
        <row r="48">
          <cell r="T48">
            <v>1.1228419238399998</v>
          </cell>
          <cell r="AI48" t="str">
            <v>82.60128006.01.3</v>
          </cell>
        </row>
        <row r="49">
          <cell r="T49">
            <v>1.2227913114417002</v>
          </cell>
          <cell r="AI49" t="str">
            <v>82.60128007.03.1</v>
          </cell>
        </row>
        <row r="50">
          <cell r="T50">
            <v>1.1549386648800002</v>
          </cell>
          <cell r="AI50" t="str">
            <v>82.60128007.03.2</v>
          </cell>
        </row>
        <row r="51">
          <cell r="T51">
            <v>1.1228419238399998</v>
          </cell>
          <cell r="AI51" t="str">
            <v>82.60128007.03.3</v>
          </cell>
        </row>
        <row r="52">
          <cell r="T52">
            <v>1.1549386648800002</v>
          </cell>
          <cell r="AI52" t="str">
            <v>82.60128008.01.1</v>
          </cell>
        </row>
        <row r="53">
          <cell r="T53">
            <v>1.1228419238399998</v>
          </cell>
          <cell r="AI53" t="str">
            <v>82.60128008.01.2</v>
          </cell>
        </row>
        <row r="54">
          <cell r="T54">
            <v>1.2227913114417002</v>
          </cell>
          <cell r="AI54" t="str">
            <v>82.60128009.01.1</v>
          </cell>
        </row>
        <row r="55">
          <cell r="T55">
            <v>1.1549386648800002</v>
          </cell>
          <cell r="AI55" t="str">
            <v>82.60128009.01.2</v>
          </cell>
        </row>
        <row r="56">
          <cell r="T56">
            <v>1.2227913114417002</v>
          </cell>
          <cell r="AI56" t="str">
            <v>82.60128010.01.1</v>
          </cell>
        </row>
        <row r="57">
          <cell r="T57">
            <v>1.1549386648800002</v>
          </cell>
          <cell r="AI57" t="str">
            <v>82.60128010.01.2</v>
          </cell>
        </row>
        <row r="58">
          <cell r="T58">
            <v>1.1549386648800002</v>
          </cell>
          <cell r="AI58" t="str">
            <v>82.60128011.02.1</v>
          </cell>
        </row>
        <row r="59">
          <cell r="T59">
            <v>1.1228419238399998</v>
          </cell>
          <cell r="AI59" t="str">
            <v>82.60128011.02.2</v>
          </cell>
        </row>
        <row r="60">
          <cell r="T60">
            <v>1.2227913114417002</v>
          </cell>
          <cell r="AI60" t="str">
            <v>82.60128012.02.1</v>
          </cell>
        </row>
        <row r="61">
          <cell r="T61">
            <v>1.1549386648800002</v>
          </cell>
          <cell r="AI61" t="str">
            <v>82.60128013.07.1</v>
          </cell>
        </row>
        <row r="62">
          <cell r="T62">
            <v>1.1549386648800002</v>
          </cell>
          <cell r="AI62" t="str">
            <v>82.60128014.02.1</v>
          </cell>
        </row>
        <row r="63">
          <cell r="T63">
            <v>1.1549386648800002</v>
          </cell>
          <cell r="AI63" t="str">
            <v>82.60128015.01.1</v>
          </cell>
        </row>
        <row r="64">
          <cell r="T64">
            <v>1.1228419238399998</v>
          </cell>
          <cell r="AI64" t="str">
            <v>82.60128015.01.2</v>
          </cell>
        </row>
        <row r="65">
          <cell r="T65">
            <v>1.2227913114417002</v>
          </cell>
          <cell r="AI65" t="str">
            <v>82.60128016.01.1</v>
          </cell>
        </row>
        <row r="66">
          <cell r="T66">
            <v>1.1549386648800002</v>
          </cell>
          <cell r="AI66" t="str">
            <v>82.60128016.01.2</v>
          </cell>
        </row>
        <row r="67">
          <cell r="T67">
            <v>1.2227913114417002</v>
          </cell>
          <cell r="AI67" t="str">
            <v>82.60128017.01.1</v>
          </cell>
        </row>
        <row r="68">
          <cell r="T68">
            <v>1.1549386648800002</v>
          </cell>
          <cell r="AI68" t="str">
            <v>82.60128017.01.2</v>
          </cell>
        </row>
        <row r="69">
          <cell r="T69">
            <v>1.2227913114417002</v>
          </cell>
          <cell r="AI69" t="str">
            <v>82.60128018.01.1</v>
          </cell>
        </row>
        <row r="70">
          <cell r="T70">
            <v>1.1549386648800002</v>
          </cell>
          <cell r="AI70" t="str">
            <v>82.60128018.01.2</v>
          </cell>
        </row>
        <row r="71">
          <cell r="T71">
            <v>1.1228419238399998</v>
          </cell>
          <cell r="AI71" t="str">
            <v>82.60128018.01.3</v>
          </cell>
        </row>
        <row r="72">
          <cell r="T72">
            <v>1.1003850853631998</v>
          </cell>
          <cell r="AI72" t="str">
            <v>82.60128018.01.4</v>
          </cell>
        </row>
        <row r="73">
          <cell r="T73">
            <v>1.1228419238399998</v>
          </cell>
          <cell r="AI73" t="str">
            <v>82.60128019.01.1</v>
          </cell>
        </row>
        <row r="74">
          <cell r="T74">
            <v>1</v>
          </cell>
          <cell r="AI74" t="str">
            <v>82.60128019.01.2</v>
          </cell>
        </row>
        <row r="77">
          <cell r="T77">
            <v>2.1328199999999997</v>
          </cell>
        </row>
        <row r="78">
          <cell r="T78">
            <v>1.94</v>
          </cell>
        </row>
        <row r="79">
          <cell r="T79">
            <v>1.554154875</v>
          </cell>
        </row>
        <row r="80">
          <cell r="T80">
            <v>1.4724129420000007</v>
          </cell>
        </row>
        <row r="81">
          <cell r="T81">
            <v>1.94</v>
          </cell>
        </row>
        <row r="82">
          <cell r="T82">
            <v>1.2670933275</v>
          </cell>
        </row>
        <row r="83">
          <cell r="T83">
            <v>1.2004496103600004</v>
          </cell>
        </row>
        <row r="84">
          <cell r="T84">
            <v>1.2227450610375001</v>
          </cell>
        </row>
        <row r="85">
          <cell r="T85">
            <v>1.1549386648800002</v>
          </cell>
        </row>
        <row r="89">
          <cell r="AI89"/>
        </row>
        <row r="90">
          <cell r="AI90" t="str">
            <v>cod concatenat 1</v>
          </cell>
        </row>
        <row r="91">
          <cell r="T91">
            <v>1.2160360126638279</v>
          </cell>
          <cell r="AI91" t="str">
            <v>82.60129001.01.1</v>
          </cell>
        </row>
        <row r="92">
          <cell r="T92">
            <v>1.2127133610726752</v>
          </cell>
          <cell r="AI92" t="str">
            <v>82.60129001.01.2</v>
          </cell>
        </row>
        <row r="93">
          <cell r="T93">
            <v>1.14541993962</v>
          </cell>
          <cell r="AI93" t="str">
            <v>82.60129001.01.3</v>
          </cell>
        </row>
        <row r="97">
          <cell r="AI97"/>
        </row>
        <row r="98">
          <cell r="AI98" t="str">
            <v>cod concatenat 1</v>
          </cell>
        </row>
        <row r="99">
          <cell r="T99">
            <v>1.3773023096830983</v>
          </cell>
          <cell r="AI99" t="str">
            <v>82.60130001.01.1</v>
          </cell>
        </row>
        <row r="100">
          <cell r="T100">
            <v>1.3084371941989432</v>
          </cell>
          <cell r="AI100" t="str">
            <v>82.60130002.01.1</v>
          </cell>
        </row>
        <row r="101">
          <cell r="T101">
            <v>1.3084371941989432</v>
          </cell>
          <cell r="AI101" t="str">
            <v>82.60130003.02.1</v>
          </cell>
        </row>
        <row r="102">
          <cell r="T102">
            <v>1.2227913114417002</v>
          </cell>
          <cell r="AI102" t="str">
            <v>82.60130004.01.1</v>
          </cell>
        </row>
        <row r="103">
          <cell r="T103">
            <v>1.1228419238399998</v>
          </cell>
          <cell r="AI103" t="str">
            <v>82.60130005.01.1</v>
          </cell>
        </row>
        <row r="104">
          <cell r="T104">
            <v>1.243015334488996</v>
          </cell>
          <cell r="AI104" t="str">
            <v>82.60130006.01.1</v>
          </cell>
        </row>
        <row r="105">
          <cell r="T105">
            <v>1.243015334488996</v>
          </cell>
          <cell r="AI105" t="str">
            <v>82.60130007.01.1</v>
          </cell>
        </row>
        <row r="106">
          <cell r="T106">
            <v>1.2227913114417002</v>
          </cell>
          <cell r="AI106" t="str">
            <v>82.60130008.01.1</v>
          </cell>
        </row>
        <row r="107">
          <cell r="T107">
            <v>1.2227913114417002</v>
          </cell>
          <cell r="AI107" t="str">
            <v>82.60130009.01.1</v>
          </cell>
        </row>
      </sheetData>
      <sheetData sheetId="45">
        <row r="5">
          <cell r="S5"/>
          <cell r="T5"/>
        </row>
        <row r="6">
          <cell r="S6" t="str">
            <v>Coeficient</v>
          </cell>
          <cell r="T6"/>
        </row>
        <row r="7">
          <cell r="S7" t="str">
            <v>Coeficient 2027</v>
          </cell>
          <cell r="T7" t="str">
            <v>Coeficient 2027</v>
          </cell>
          <cell r="AI7">
            <v>1</v>
          </cell>
        </row>
        <row r="8">
          <cell r="S8" t="str">
            <v>Gadul 1</v>
          </cell>
          <cell r="T8" t="str">
            <v>Gadul 2</v>
          </cell>
          <cell r="AI8" t="str">
            <v>cod concatenat 1</v>
          </cell>
        </row>
        <row r="9">
          <cell r="S9">
            <v>2.8491506999999996</v>
          </cell>
          <cell r="T9">
            <v>3.1657229999999994</v>
          </cell>
          <cell r="AI9" t="str">
            <v>82.40201001.01.2</v>
          </cell>
        </row>
        <row r="10">
          <cell r="S10">
            <v>2.6501191200000007</v>
          </cell>
          <cell r="T10">
            <v>2.9445768000000005</v>
          </cell>
          <cell r="AI10" t="str">
            <v>82.40201002.01.2</v>
          </cell>
        </row>
        <row r="11">
          <cell r="S11">
            <v>2.6501191200000007</v>
          </cell>
          <cell r="T11">
            <v>2.9445768000000005</v>
          </cell>
          <cell r="AI11" t="str">
            <v>82.40201003.01.2</v>
          </cell>
        </row>
        <row r="12">
          <cell r="S12">
            <v>2.4235200000000003</v>
          </cell>
          <cell r="T12">
            <v>2.6928000000000001</v>
          </cell>
          <cell r="AI12" t="str">
            <v>82.40201004.05.2</v>
          </cell>
        </row>
        <row r="13">
          <cell r="S13">
            <v>2.3665672800000004</v>
          </cell>
          <cell r="T13">
            <v>2.6295192000000003</v>
          </cell>
          <cell r="AI13" t="str">
            <v>82.40201005.07.2</v>
          </cell>
        </row>
        <row r="14">
          <cell r="S14">
            <v>2.1341269647887326</v>
          </cell>
          <cell r="T14">
            <v>2.3712521830985915</v>
          </cell>
          <cell r="AI14" t="str">
            <v>82.40201006.10.2</v>
          </cell>
        </row>
        <row r="15">
          <cell r="S15">
            <v>2.0274206165492954</v>
          </cell>
          <cell r="T15">
            <v>2.2526895739436616</v>
          </cell>
          <cell r="AI15" t="str">
            <v>82.40201007.01.2</v>
          </cell>
        </row>
        <row r="16">
          <cell r="S16">
            <v>1.9260495857218307</v>
          </cell>
          <cell r="T16">
            <v>2.1400550952464785</v>
          </cell>
          <cell r="AI16" t="str">
            <v>82.40201008.03.2</v>
          </cell>
        </row>
        <row r="17">
          <cell r="S17"/>
          <cell r="T17"/>
        </row>
        <row r="20">
          <cell r="T20">
            <v>2.3309596537500004</v>
          </cell>
        </row>
        <row r="21">
          <cell r="T21">
            <v>2.2630676250000001</v>
          </cell>
        </row>
        <row r="22">
          <cell r="S22" t="str">
            <v>% crestere salariul brut vs.curent</v>
          </cell>
          <cell r="T22" t="str">
            <v>Coeficient 2027</v>
          </cell>
          <cell r="AI22" t="str">
            <v>cod concatenat 1</v>
          </cell>
        </row>
        <row r="23">
          <cell r="S23">
            <v>0.14923257150385161</v>
          </cell>
          <cell r="T23">
            <v>1.87225675</v>
          </cell>
          <cell r="AI23" t="str">
            <v>82.40202001.01.1</v>
          </cell>
        </row>
        <row r="24">
          <cell r="S24">
            <v>0.19567098750382494</v>
          </cell>
          <cell r="T24">
            <v>1.7737840120000006</v>
          </cell>
          <cell r="AI24" t="str">
            <v>82.40202001.01.2</v>
          </cell>
        </row>
        <row r="25">
          <cell r="S25">
            <v>0.17899527026830553</v>
          </cell>
          <cell r="T25">
            <v>1.817725</v>
          </cell>
          <cell r="AI25" t="str">
            <v>82.40202002.04.1</v>
          </cell>
        </row>
        <row r="26">
          <cell r="S26">
            <v>0.19607004219708624</v>
          </cell>
          <cell r="T26">
            <v>1.7221204000000008</v>
          </cell>
          <cell r="AI26" t="str">
            <v>82.40202002.04.2</v>
          </cell>
        </row>
        <row r="27">
          <cell r="S27">
            <v>0.10978646631923561</v>
          </cell>
          <cell r="T27">
            <v>1.5655640000000004</v>
          </cell>
          <cell r="AI27" t="str">
            <v>82.40202002.04.3</v>
          </cell>
        </row>
        <row r="28">
          <cell r="S28">
            <v>0.11271485195535824</v>
          </cell>
          <cell r="T28">
            <v>1.4858</v>
          </cell>
          <cell r="AI28" t="str">
            <v>82.40202002.04.4</v>
          </cell>
        </row>
        <row r="29">
          <cell r="S29">
            <v>0.17899527026830553</v>
          </cell>
          <cell r="T29">
            <v>1.817725</v>
          </cell>
          <cell r="AI29" t="str">
            <v>82.40202003.02.1</v>
          </cell>
        </row>
        <row r="30">
          <cell r="S30">
            <v>0.19607004219708624</v>
          </cell>
          <cell r="T30">
            <v>1.7221204000000008</v>
          </cell>
          <cell r="AI30" t="str">
            <v>82.40202003.02.2</v>
          </cell>
        </row>
        <row r="31">
          <cell r="S31">
            <v>0.10978646631923561</v>
          </cell>
          <cell r="T31">
            <v>1.5655640000000004</v>
          </cell>
          <cell r="AI31" t="str">
            <v>82.40202003.02.3</v>
          </cell>
        </row>
        <row r="32">
          <cell r="S32">
            <v>0.11271485195535824</v>
          </cell>
          <cell r="T32">
            <v>1.4858</v>
          </cell>
          <cell r="AI32" t="str">
            <v>82.40202003.02.4</v>
          </cell>
        </row>
        <row r="33">
          <cell r="S33">
            <v>7.2683893947463662E-2</v>
          </cell>
          <cell r="T33">
            <v>1.4819805000000001</v>
          </cell>
          <cell r="AI33" t="str">
            <v>82.40202004.05.1</v>
          </cell>
        </row>
        <row r="34">
          <cell r="S34">
            <v>5.1480810126582677E-2</v>
          </cell>
          <cell r="T34">
            <v>1.4040346320000006</v>
          </cell>
          <cell r="AI34" t="str">
            <v>82.40202004.05.2</v>
          </cell>
        </row>
        <row r="35">
          <cell r="S35">
            <v>5.8666666666669087E-3</v>
          </cell>
          <cell r="T35">
            <v>1.3261248000000003</v>
          </cell>
          <cell r="AI35" t="str">
            <v>82.40202004.05.3</v>
          </cell>
        </row>
        <row r="36">
          <cell r="S36">
            <v>-4.2276269185358428E-3</v>
          </cell>
          <cell r="T36">
            <v>1.2959856000000001</v>
          </cell>
          <cell r="AI36" t="str">
            <v>82.40202004.05.4</v>
          </cell>
        </row>
        <row r="37">
          <cell r="S37">
            <v>0.17899527026830553</v>
          </cell>
          <cell r="T37">
            <v>1.817725</v>
          </cell>
          <cell r="AI37" t="str">
            <v>82.40202005.01.1</v>
          </cell>
        </row>
        <row r="38">
          <cell r="S38">
            <v>0.19607004219708624</v>
          </cell>
          <cell r="T38">
            <v>1.7221204000000008</v>
          </cell>
          <cell r="AI38" t="str">
            <v>82.40202005.01.2</v>
          </cell>
        </row>
        <row r="39">
          <cell r="S39">
            <v>0.10978646631923561</v>
          </cell>
          <cell r="T39">
            <v>1.5655640000000004</v>
          </cell>
          <cell r="AI39" t="str">
            <v>82.40202005.01.3</v>
          </cell>
        </row>
        <row r="40">
          <cell r="S40">
            <v>0.11271485195535824</v>
          </cell>
          <cell r="T40">
            <v>1.4858</v>
          </cell>
          <cell r="AI40" t="str">
            <v>82.40202005.01.4</v>
          </cell>
        </row>
        <row r="41">
          <cell r="S41">
            <v>7.100952531645599E-2</v>
          </cell>
          <cell r="T41">
            <v>1.4301111825000001</v>
          </cell>
          <cell r="AI41" t="str">
            <v>82.40202006.04.1</v>
          </cell>
        </row>
        <row r="42">
          <cell r="S42">
            <v>4.1034280000000312E-2</v>
          </cell>
          <cell r="T42">
            <v>1.3548934198800004</v>
          </cell>
          <cell r="AI42" t="str">
            <v>82.40202006.04.2</v>
          </cell>
        </row>
        <row r="43">
          <cell r="S43">
            <v>9.4877866666669419E-3</v>
          </cell>
          <cell r="T43">
            <v>1.2797104320000003</v>
          </cell>
          <cell r="AI43" t="str">
            <v>82.40202006.04.3</v>
          </cell>
        </row>
        <row r="44">
          <cell r="S44">
            <v>1.9494374213044674E-2</v>
          </cell>
          <cell r="T44">
            <v>1.2441461760000001</v>
          </cell>
          <cell r="AI44" t="str">
            <v>82.40202006.04.4</v>
          </cell>
        </row>
        <row r="53">
          <cell r="AI53" t="str">
            <v>cod concatenat 1</v>
          </cell>
        </row>
        <row r="54">
          <cell r="T54">
            <v>1.817725</v>
          </cell>
          <cell r="AI54" t="str">
            <v>82.40203001.01.1</v>
          </cell>
        </row>
        <row r="55">
          <cell r="T55">
            <v>1.7221204000000008</v>
          </cell>
          <cell r="AI55" t="str">
            <v>82.40203001.01.2</v>
          </cell>
        </row>
        <row r="56">
          <cell r="T56">
            <v>1.5655640000000004</v>
          </cell>
          <cell r="AI56" t="str">
            <v>82.40203001.01.3</v>
          </cell>
        </row>
        <row r="57">
          <cell r="AI57"/>
        </row>
        <row r="58">
          <cell r="AI58"/>
        </row>
        <row r="65">
          <cell r="AI65" t="str">
            <v>cod concatenat 1</v>
          </cell>
        </row>
        <row r="66">
          <cell r="T66">
            <v>1.817725</v>
          </cell>
          <cell r="AI66" t="str">
            <v>82.40204001.01.1</v>
          </cell>
        </row>
        <row r="67">
          <cell r="T67">
            <v>1.7221204000000008</v>
          </cell>
          <cell r="AI67" t="str">
            <v>82.40204001.01.2</v>
          </cell>
        </row>
        <row r="68">
          <cell r="T68">
            <v>1.5655640000000004</v>
          </cell>
          <cell r="AI68" t="str">
            <v>82.40204001.01.3</v>
          </cell>
        </row>
        <row r="71">
          <cell r="AI71"/>
        </row>
        <row r="72">
          <cell r="AI72" t="str">
            <v>cod concatenat 1</v>
          </cell>
        </row>
        <row r="73">
          <cell r="AI73" t="str">
            <v>82.40205001.01.0</v>
          </cell>
        </row>
        <row r="74">
          <cell r="T74">
            <v>1.4301111825000001</v>
          </cell>
          <cell r="AI74" t="str">
            <v>82.40205002.01.1</v>
          </cell>
        </row>
        <row r="75">
          <cell r="T75">
            <v>1.3548934198800004</v>
          </cell>
          <cell r="AI75" t="str">
            <v>82.40205002.01.2</v>
          </cell>
        </row>
        <row r="76">
          <cell r="T76">
            <v>1.2797104320000003</v>
          </cell>
          <cell r="AI76" t="str">
            <v>82.40205002.01.3</v>
          </cell>
        </row>
        <row r="77">
          <cell r="T77">
            <v>1.2441461760000001</v>
          </cell>
          <cell r="AI77" t="str">
            <v>82.40205002.01.4</v>
          </cell>
        </row>
        <row r="85">
          <cell r="AI85" t="str">
            <v>cod concatenat 1</v>
          </cell>
        </row>
        <row r="86">
          <cell r="T86">
            <v>1.817725</v>
          </cell>
          <cell r="AI86" t="str">
            <v>82.40206001.01.1</v>
          </cell>
        </row>
        <row r="87">
          <cell r="T87">
            <v>1.7221204000000008</v>
          </cell>
          <cell r="AI87" t="str">
            <v>82.40206001.01.2</v>
          </cell>
        </row>
        <row r="88">
          <cell r="T88">
            <v>1.5655640000000004</v>
          </cell>
          <cell r="AI88" t="str">
            <v>82.40206001.01.3</v>
          </cell>
        </row>
        <row r="89">
          <cell r="T89">
            <v>1.4858</v>
          </cell>
          <cell r="AI89" t="str">
            <v>82.40206001.01.4</v>
          </cell>
        </row>
        <row r="90">
          <cell r="T90">
            <v>1.4819805000000001</v>
          </cell>
          <cell r="AI90" t="str">
            <v>82.40206002.01.1</v>
          </cell>
        </row>
        <row r="91">
          <cell r="T91">
            <v>1.4040346320000006</v>
          </cell>
          <cell r="AI91" t="str">
            <v>82.40206002.01.2</v>
          </cell>
        </row>
        <row r="92">
          <cell r="T92">
            <v>1.3261248000000003</v>
          </cell>
          <cell r="AI92" t="str">
            <v>82.40206002.01.3</v>
          </cell>
        </row>
        <row r="93">
          <cell r="T93">
            <v>1.2959856000000001</v>
          </cell>
          <cell r="AI93" t="str">
            <v>82.40206002.01.4</v>
          </cell>
        </row>
        <row r="96">
          <cell r="AI96"/>
        </row>
        <row r="97">
          <cell r="AI97" t="str">
            <v>cod concatenat 1</v>
          </cell>
        </row>
        <row r="98">
          <cell r="AI98" t="str">
            <v>82.40207002.01.0</v>
          </cell>
        </row>
        <row r="99">
          <cell r="T99">
            <v>1.3261248000000003</v>
          </cell>
          <cell r="AI99" t="str">
            <v>82.40207003.01.1</v>
          </cell>
        </row>
        <row r="100">
          <cell r="T100">
            <v>1.2925520202531648</v>
          </cell>
          <cell r="AI100" t="str">
            <v>82.40207003.01.2</v>
          </cell>
        </row>
        <row r="101">
          <cell r="T101">
            <v>1.2589792405063294</v>
          </cell>
          <cell r="AI101" t="str">
            <v>82.40207003.01.3</v>
          </cell>
        </row>
        <row r="102">
          <cell r="T102">
            <v>1.2119773488607597</v>
          </cell>
          <cell r="AI102" t="str">
            <v>82.40207003.01.4</v>
          </cell>
        </row>
        <row r="112">
          <cell r="AI112" t="str">
            <v>cod concatenat 1</v>
          </cell>
        </row>
        <row r="113">
          <cell r="T113">
            <v>1.817725</v>
          </cell>
          <cell r="AI113" t="str">
            <v>82.40208001.03.1</v>
          </cell>
        </row>
        <row r="114">
          <cell r="T114">
            <v>1.7221204000000008</v>
          </cell>
          <cell r="AI114" t="str">
            <v>82.40208001.03.2</v>
          </cell>
        </row>
        <row r="115">
          <cell r="T115">
            <v>1.5655640000000004</v>
          </cell>
          <cell r="AI115" t="str">
            <v>82.40208001.03.3</v>
          </cell>
        </row>
        <row r="116">
          <cell r="T116">
            <v>1.4858</v>
          </cell>
          <cell r="AI116" t="str">
            <v>82.40208001.03.4</v>
          </cell>
        </row>
        <row r="117">
          <cell r="T117">
            <v>1.4819805000000001</v>
          </cell>
          <cell r="AI117" t="str">
            <v>82.40208002.02.1</v>
          </cell>
        </row>
        <row r="118">
          <cell r="T118">
            <v>1.4040346320000006</v>
          </cell>
          <cell r="AI118" t="str">
            <v>82.40208002.02.2</v>
          </cell>
        </row>
        <row r="119">
          <cell r="T119">
            <v>1.3261248000000003</v>
          </cell>
          <cell r="AI119" t="str">
            <v>82.40208002.02.3</v>
          </cell>
        </row>
        <row r="120">
          <cell r="T120">
            <v>1.2959856000000001</v>
          </cell>
          <cell r="AI120" t="str">
            <v>82.40208002.02.4</v>
          </cell>
        </row>
        <row r="121">
          <cell r="T121"/>
          <cell r="AI121" t="str">
            <v>82.40208002.01.0</v>
          </cell>
        </row>
        <row r="122">
          <cell r="T122">
            <v>1.3261248000000003</v>
          </cell>
          <cell r="AI122" t="str">
            <v>82.40208003.01.1</v>
          </cell>
        </row>
        <row r="123">
          <cell r="T123">
            <v>1.2925520202531648</v>
          </cell>
          <cell r="AI123" t="str">
            <v>82.40208003.01.2</v>
          </cell>
        </row>
        <row r="124">
          <cell r="T124">
            <v>1.2589792405063294</v>
          </cell>
          <cell r="AI124" t="str">
            <v>82.40208003.01.3</v>
          </cell>
        </row>
        <row r="125">
          <cell r="T125">
            <v>1.2119773488607597</v>
          </cell>
          <cell r="AI125" t="str">
            <v>82.40208003.01.4</v>
          </cell>
        </row>
        <row r="126">
          <cell r="T126">
            <v>1.3157022879000002</v>
          </cell>
          <cell r="AI126" t="str">
            <v>82.40208004.02.1</v>
          </cell>
        </row>
        <row r="127">
          <cell r="T127">
            <v>1.3006976830848005</v>
          </cell>
          <cell r="AI127" t="str">
            <v>82.40208004.02.2</v>
          </cell>
        </row>
        <row r="128">
          <cell r="T128">
            <v>1.2413191190400004</v>
          </cell>
          <cell r="AI128" t="str">
            <v>82.40208004.02.3</v>
          </cell>
        </row>
        <row r="129">
          <cell r="T129">
            <v>1.2441461760000001</v>
          </cell>
          <cell r="AI129" t="str">
            <v>82.40208004.02.4</v>
          </cell>
        </row>
      </sheetData>
      <sheetData sheetId="46">
        <row r="4">
          <cell r="S4">
            <v>1.3</v>
          </cell>
        </row>
        <row r="7">
          <cell r="S7"/>
          <cell r="T7"/>
        </row>
        <row r="8">
          <cell r="S8" t="str">
            <v>Coeficient</v>
          </cell>
          <cell r="T8"/>
        </row>
        <row r="9">
          <cell r="S9"/>
          <cell r="T9"/>
          <cell r="AI9">
            <v>1</v>
          </cell>
        </row>
        <row r="10">
          <cell r="S10" t="str">
            <v>Grad I</v>
          </cell>
          <cell r="T10" t="str">
            <v>Grad II</v>
          </cell>
          <cell r="AI10" t="str">
            <v>cod concatenat 1</v>
          </cell>
        </row>
        <row r="11">
          <cell r="S11">
            <v>1.5852253012596005</v>
          </cell>
          <cell r="T11">
            <v>1.7613614458440006</v>
          </cell>
          <cell r="AI11" t="str">
            <v>82.40301001.01.2</v>
          </cell>
        </row>
        <row r="15">
          <cell r="T15">
            <v>1.6868423077506007</v>
          </cell>
        </row>
        <row r="16">
          <cell r="T16" t="str">
            <v>referențiere la local 2 sau 3</v>
          </cell>
        </row>
        <row r="17">
          <cell r="AI17" t="str">
            <v>cod concatenat 1</v>
          </cell>
        </row>
        <row r="18">
          <cell r="T18">
            <v>1.2797104320000003</v>
          </cell>
          <cell r="AI18" t="str">
            <v>82.40302001.03.1</v>
          </cell>
        </row>
        <row r="19">
          <cell r="T19">
            <v>1.2187718400000003</v>
          </cell>
          <cell r="AI19" t="str">
            <v>82.40302001.03.2</v>
          </cell>
        </row>
        <row r="20">
          <cell r="T20">
            <v>1.160735085714286</v>
          </cell>
          <cell r="AI20" t="str">
            <v>82.40302001.03.3</v>
          </cell>
        </row>
        <row r="21">
          <cell r="T21">
            <v>1.2187718400000003</v>
          </cell>
          <cell r="AI21" t="str">
            <v>82.40302002.01.1</v>
          </cell>
        </row>
        <row r="22">
          <cell r="T22">
            <v>1.160735085714286</v>
          </cell>
          <cell r="AI22" t="str">
            <v>82.40302002.01.2</v>
          </cell>
        </row>
        <row r="23">
          <cell r="T23">
            <v>1.2797104320000003</v>
          </cell>
          <cell r="AI23" t="str">
            <v>82.40302003.01.1</v>
          </cell>
        </row>
        <row r="24">
          <cell r="T24">
            <v>1.2187718400000003</v>
          </cell>
          <cell r="AI24" t="str">
            <v>82.40302003.01.2</v>
          </cell>
        </row>
        <row r="25">
          <cell r="T25">
            <v>1.3548934198800004</v>
          </cell>
          <cell r="AI25" t="str">
            <v>82.40302004.01.1</v>
          </cell>
        </row>
        <row r="26">
          <cell r="T26">
            <v>1.2903746856000005</v>
          </cell>
          <cell r="AI26" t="str">
            <v>82.40302004.01.2</v>
          </cell>
        </row>
        <row r="27">
          <cell r="T27">
            <v>1.2187718400000003</v>
          </cell>
          <cell r="AI27" t="str">
            <v>82.40302005.04.1</v>
          </cell>
        </row>
        <row r="28">
          <cell r="T28">
            <v>1.160735085714286</v>
          </cell>
          <cell r="AI28" t="str">
            <v>82.40302005.04.2</v>
          </cell>
        </row>
        <row r="29">
          <cell r="T29">
            <v>1.4724817375880279</v>
          </cell>
          <cell r="AI29" t="str">
            <v>82.40302006.02.1</v>
          </cell>
        </row>
        <row r="30">
          <cell r="T30">
            <v>1.234543808043</v>
          </cell>
          <cell r="AI30" t="str">
            <v>82.40302007.07.1</v>
          </cell>
        </row>
        <row r="31">
          <cell r="T31">
            <v>1.3546831985809857</v>
          </cell>
          <cell r="AI31" t="str">
            <v>82.403027^1.01.1</v>
          </cell>
        </row>
        <row r="32">
          <cell r="T32">
            <v>1.2871000642500001</v>
          </cell>
          <cell r="AI32" t="str">
            <v>82.40302008.02.1</v>
          </cell>
        </row>
        <row r="33">
          <cell r="T33">
            <v>1.2194040778920003</v>
          </cell>
          <cell r="AI33" t="str">
            <v>82.40302009.01.1</v>
          </cell>
        </row>
        <row r="34">
          <cell r="T34">
            <v>1.1197315584</v>
          </cell>
          <cell r="AI34" t="str">
            <v>82.40302009.01.2</v>
          </cell>
        </row>
        <row r="35">
          <cell r="T35">
            <v>1.3546831985809857</v>
          </cell>
          <cell r="AI35" t="str">
            <v>82.40302010.01.1</v>
          </cell>
        </row>
        <row r="36">
          <cell r="T36">
            <v>1.234543808043</v>
          </cell>
          <cell r="AI36" t="str">
            <v>82.40302010.01.2</v>
          </cell>
        </row>
        <row r="37">
          <cell r="T37">
            <v>1.3546831985809857</v>
          </cell>
          <cell r="AI37" t="str">
            <v>82.40302011.01.1</v>
          </cell>
        </row>
        <row r="38">
          <cell r="T38">
            <v>1.2869490386519364</v>
          </cell>
          <cell r="AI38" t="str">
            <v>82.40302011.01.2</v>
          </cell>
        </row>
        <row r="39">
          <cell r="T39">
            <v>1.3548934198800004</v>
          </cell>
          <cell r="AI39" t="str">
            <v>82.40302012.01.1</v>
          </cell>
        </row>
        <row r="40">
          <cell r="T40">
            <v>1.2797104320000003</v>
          </cell>
          <cell r="AI40" t="str">
            <v>82.40302012.01.2</v>
          </cell>
        </row>
        <row r="41">
          <cell r="T41">
            <v>1.2441461760000001</v>
          </cell>
          <cell r="AI41" t="str">
            <v>82.40302012.01.3</v>
          </cell>
        </row>
        <row r="42">
          <cell r="T42">
            <v>1.21926325248</v>
          </cell>
          <cell r="AI42" t="str">
            <v>82.40302012.01.4</v>
          </cell>
        </row>
        <row r="43">
          <cell r="S43">
            <v>1.2</v>
          </cell>
          <cell r="T43">
            <v>1.21926325248</v>
          </cell>
          <cell r="AI43" t="str">
            <v>82.40302013.01.1</v>
          </cell>
        </row>
        <row r="44">
          <cell r="T44">
            <v>1</v>
          </cell>
          <cell r="AI44" t="str">
            <v>82.40302013.01.2</v>
          </cell>
        </row>
      </sheetData>
      <sheetData sheetId="47">
        <row r="6">
          <cell r="T6"/>
        </row>
        <row r="7">
          <cell r="T7"/>
        </row>
        <row r="8">
          <cell r="T8"/>
          <cell r="AI8"/>
        </row>
        <row r="9">
          <cell r="T9" t="str">
            <v>Grad II</v>
          </cell>
          <cell r="AI9" t="str">
            <v>cod concatenat 1</v>
          </cell>
        </row>
        <row r="10">
          <cell r="T10">
            <v>1.817725</v>
          </cell>
          <cell r="AI10" t="str">
            <v>82.40401001.04.1</v>
          </cell>
        </row>
        <row r="11">
          <cell r="T11">
            <v>1.7636620342700515</v>
          </cell>
          <cell r="AI11" t="str">
            <v>82.40401001.04.2</v>
          </cell>
        </row>
        <row r="12">
          <cell r="T12">
            <v>1.7095990685401024</v>
          </cell>
          <cell r="AI12" t="str">
            <v>82.40401001.04.3</v>
          </cell>
        </row>
        <row r="13">
          <cell r="T13">
            <v>1.5686793677445612</v>
          </cell>
          <cell r="AI13" t="str">
            <v>82.40401001.04.4</v>
          </cell>
        </row>
        <row r="14">
          <cell r="T14">
            <v>1.4850164681315179</v>
          </cell>
          <cell r="AI14" t="str">
            <v>82.40401001.04.5</v>
          </cell>
        </row>
        <row r="15">
          <cell r="T15">
            <v>1.7095990685401024</v>
          </cell>
          <cell r="AI15" t="str">
            <v>82.40401002.01.1</v>
          </cell>
        </row>
        <row r="16">
          <cell r="T16">
            <v>1.5686793677445612</v>
          </cell>
          <cell r="AI16" t="str">
            <v>82.40401002.01.2</v>
          </cell>
        </row>
        <row r="17">
          <cell r="T17">
            <v>1.4850164681315179</v>
          </cell>
          <cell r="AI17" t="str">
            <v>82.40401002.01.3</v>
          </cell>
        </row>
        <row r="20">
          <cell r="AI20"/>
        </row>
        <row r="21">
          <cell r="AI21" t="str">
            <v>cod concatenat 1</v>
          </cell>
        </row>
        <row r="22">
          <cell r="AI22" t="str">
            <v>82.40402002.01.0</v>
          </cell>
        </row>
        <row r="23">
          <cell r="T23">
            <v>1.4301111825000001</v>
          </cell>
          <cell r="AI23" t="str">
            <v>82.40402003.02.1</v>
          </cell>
        </row>
        <row r="24">
          <cell r="T24">
            <v>1.3548934198800004</v>
          </cell>
          <cell r="AI24" t="str">
            <v>82.40402003.02.2</v>
          </cell>
        </row>
        <row r="25">
          <cell r="T25">
            <v>1.2797104320000003</v>
          </cell>
          <cell r="AI25" t="str">
            <v>82.40402003.02.3</v>
          </cell>
        </row>
        <row r="26">
          <cell r="T26">
            <v>1.2441461760000001</v>
          </cell>
          <cell r="AI26" t="str">
            <v>82.40402003.02.4</v>
          </cell>
        </row>
        <row r="34">
          <cell r="AI34" t="str">
            <v>cod concatenat 1</v>
          </cell>
        </row>
        <row r="35">
          <cell r="T35">
            <v>1.6359525000000001</v>
          </cell>
          <cell r="AI35" t="str">
            <v>82.40403001.01.1</v>
          </cell>
        </row>
        <row r="36">
          <cell r="T36">
            <v>1.5872958308430465</v>
          </cell>
          <cell r="AI36" t="str">
            <v>82.40403001.01.2</v>
          </cell>
        </row>
        <row r="37">
          <cell r="T37">
            <v>1.5386391616860922</v>
          </cell>
          <cell r="AI37" t="str">
            <v>82.40403001.01.3</v>
          </cell>
        </row>
        <row r="38">
          <cell r="T38">
            <v>1.4301111825000001</v>
          </cell>
          <cell r="AI38" t="str">
            <v>82.40403002.01.1</v>
          </cell>
        </row>
        <row r="39">
          <cell r="T39">
            <v>1.3548934198800004</v>
          </cell>
          <cell r="AI39" t="str">
            <v>82.40403002.01.2</v>
          </cell>
        </row>
        <row r="40">
          <cell r="T40">
            <v>1.2441461760000001</v>
          </cell>
          <cell r="AI40" t="str">
            <v>82.40403002.01.3</v>
          </cell>
        </row>
        <row r="41">
          <cell r="T41">
            <v>1.6359525000000001</v>
          </cell>
          <cell r="AI41" t="str">
            <v>82.40403003.01.1</v>
          </cell>
        </row>
        <row r="42">
          <cell r="T42">
            <v>1.5872958308430465</v>
          </cell>
          <cell r="AI42" t="str">
            <v>82.40403003.01.2</v>
          </cell>
        </row>
        <row r="43">
          <cell r="T43">
            <v>1.5386391616860922</v>
          </cell>
          <cell r="AI43" t="str">
            <v>82.40403003.01.3</v>
          </cell>
        </row>
        <row r="44">
          <cell r="T44">
            <v>1.4682838882089093</v>
          </cell>
          <cell r="AI44" t="str">
            <v>82.40403003.01.4</v>
          </cell>
        </row>
        <row r="45">
          <cell r="T45">
            <v>1.4118114309701051</v>
          </cell>
          <cell r="AI45" t="str">
            <v>82.40403003.01.5</v>
          </cell>
        </row>
        <row r="46">
          <cell r="T46">
            <v>1.336514821318366</v>
          </cell>
          <cell r="AI46" t="str">
            <v>82.40403003.01.6</v>
          </cell>
        </row>
      </sheetData>
      <sheetData sheetId="48">
        <row r="18">
          <cell r="T18">
            <v>2.6295192000000003</v>
          </cell>
        </row>
        <row r="19">
          <cell r="T19">
            <v>2.1240793782214529</v>
          </cell>
        </row>
        <row r="20">
          <cell r="T20">
            <v>2.4315753588265259</v>
          </cell>
        </row>
        <row r="21">
          <cell r="T21">
            <v>2.342647949801365</v>
          </cell>
        </row>
        <row r="22">
          <cell r="T22">
            <v>2.1619578172499998</v>
          </cell>
        </row>
        <row r="23">
          <cell r="T23">
            <v>2.0860111156499999</v>
          </cell>
        </row>
        <row r="24">
          <cell r="T24">
            <v>2.342647949801365</v>
          </cell>
        </row>
        <row r="25">
          <cell r="T25">
            <v>2.0011345567077519</v>
          </cell>
        </row>
        <row r="26">
          <cell r="T26">
            <v>1.912475001324234</v>
          </cell>
        </row>
        <row r="27">
          <cell r="T27">
            <v>1.912475001324234</v>
          </cell>
        </row>
        <row r="28">
          <cell r="T28">
            <v>1.5645937249303621</v>
          </cell>
        </row>
        <row r="29">
          <cell r="T29">
            <v>1.5645937249303621</v>
          </cell>
        </row>
        <row r="31">
          <cell r="T31">
            <v>1.6939064297443214</v>
          </cell>
        </row>
        <row r="32">
          <cell r="T32">
            <v>1.5846221439543653</v>
          </cell>
        </row>
        <row r="33">
          <cell r="T33">
            <v>1.6529248225730877</v>
          </cell>
        </row>
        <row r="34">
          <cell r="T34">
            <v>1.5645937249303621</v>
          </cell>
        </row>
        <row r="37">
          <cell r="T37">
            <v>1.734888036915555</v>
          </cell>
        </row>
        <row r="38">
          <cell r="T38">
            <v>1.5639974135479271</v>
          </cell>
        </row>
        <row r="39">
          <cell r="T39">
            <v>1.5639974135479271</v>
          </cell>
        </row>
        <row r="40">
          <cell r="T40">
            <v>1.1338244650707956</v>
          </cell>
        </row>
        <row r="41">
          <cell r="T41">
            <v>1.0995391989406134</v>
          </cell>
        </row>
        <row r="43">
          <cell r="T43">
            <v>1.6939064297443214</v>
          </cell>
        </row>
        <row r="44">
          <cell r="T44">
            <v>1.6529248225730877</v>
          </cell>
        </row>
        <row r="45">
          <cell r="T45">
            <v>1.6529248225730877</v>
          </cell>
        </row>
        <row r="46">
          <cell r="T46">
            <v>1.5846221439543653</v>
          </cell>
        </row>
        <row r="47">
          <cell r="T47">
            <v>1.5639974135479271</v>
          </cell>
        </row>
        <row r="48">
          <cell r="T48">
            <v>1.5846221439543653</v>
          </cell>
        </row>
        <row r="49">
          <cell r="T49">
            <v>1.3660535723744527</v>
          </cell>
        </row>
        <row r="50">
          <cell r="T50">
            <v>1.0995391989406134</v>
          </cell>
        </row>
        <row r="51">
          <cell r="T51">
            <v>2.2255155523112968</v>
          </cell>
        </row>
        <row r="52">
          <cell r="T52">
            <v>2.1810052412650713</v>
          </cell>
        </row>
        <row r="54">
          <cell r="T54">
            <v>1.5952773618188856</v>
          </cell>
        </row>
      </sheetData>
      <sheetData sheetId="49">
        <row r="10">
          <cell r="T10">
            <v>3.1657229999999994</v>
          </cell>
        </row>
        <row r="11">
          <cell r="T11">
            <v>2.9445768000000005</v>
          </cell>
        </row>
        <row r="13">
          <cell r="T13">
            <v>2.6295192000000003</v>
          </cell>
        </row>
        <row r="14">
          <cell r="T14">
            <v>2.6295192000000003</v>
          </cell>
        </row>
        <row r="15">
          <cell r="T15">
            <v>2.3712521830985915</v>
          </cell>
        </row>
        <row r="16">
          <cell r="T16">
            <v>2.1341269647887326</v>
          </cell>
        </row>
        <row r="19">
          <cell r="T19">
            <v>1.817725</v>
          </cell>
        </row>
        <row r="20">
          <cell r="T20">
            <v>1.817725</v>
          </cell>
        </row>
        <row r="22">
          <cell r="T22">
            <v>2.9445768000000005</v>
          </cell>
        </row>
        <row r="23">
          <cell r="T23">
            <v>2.9445768000000005</v>
          </cell>
        </row>
        <row r="24">
          <cell r="T24">
            <v>2.6295192000000003</v>
          </cell>
        </row>
        <row r="25">
          <cell r="T25">
            <v>2.3712521830985915</v>
          </cell>
        </row>
        <row r="26">
          <cell r="T26">
            <v>2.6295192000000003</v>
          </cell>
        </row>
        <row r="27">
          <cell r="T27">
            <v>2.3712521830985915</v>
          </cell>
        </row>
        <row r="28">
          <cell r="T28">
            <v>2.0893771799999996</v>
          </cell>
        </row>
        <row r="39">
          <cell r="T39">
            <v>2.6295192000000003</v>
          </cell>
        </row>
        <row r="40">
          <cell r="T40">
            <v>2.4059397600000003</v>
          </cell>
        </row>
        <row r="41">
          <cell r="T41">
            <v>2.0811168000000002</v>
          </cell>
        </row>
        <row r="43">
          <cell r="T43">
            <v>1.9890133200000002</v>
          </cell>
        </row>
        <row r="44">
          <cell r="T44">
            <v>1.7664885000000001</v>
          </cell>
        </row>
        <row r="45">
          <cell r="T45">
            <v>1.7007505200000002</v>
          </cell>
        </row>
        <row r="47">
          <cell r="T47">
            <v>2.6295192000000003</v>
          </cell>
        </row>
        <row r="48">
          <cell r="T48">
            <v>2.4059397600000003</v>
          </cell>
        </row>
        <row r="49">
          <cell r="T49">
            <v>2.0811168000000002</v>
          </cell>
        </row>
        <row r="51">
          <cell r="T51">
            <v>2.4305475600000004</v>
          </cell>
        </row>
        <row r="52">
          <cell r="T52">
            <v>2.0811168000000002</v>
          </cell>
        </row>
        <row r="53">
          <cell r="T53">
            <v>1.8448819200000002</v>
          </cell>
        </row>
        <row r="55">
          <cell r="T55">
            <v>2.2196235600000005</v>
          </cell>
        </row>
        <row r="56">
          <cell r="T56">
            <v>1.9601870400000001</v>
          </cell>
        </row>
        <row r="57">
          <cell r="T57">
            <v>1.6719242400000001</v>
          </cell>
        </row>
        <row r="59">
          <cell r="T59">
            <v>2.6295192000000003</v>
          </cell>
        </row>
        <row r="60">
          <cell r="T60">
            <v>2.4305475600000004</v>
          </cell>
        </row>
        <row r="61">
          <cell r="T61">
            <v>2.1619710000000003</v>
          </cell>
        </row>
        <row r="63">
          <cell r="T63">
            <v>2.6790863400000005</v>
          </cell>
        </row>
        <row r="64">
          <cell r="T64">
            <v>2.5300333800000003</v>
          </cell>
        </row>
        <row r="74">
          <cell r="T74">
            <v>2.6295192000000003</v>
          </cell>
        </row>
        <row r="75">
          <cell r="T75">
            <v>2.4804662400000002</v>
          </cell>
        </row>
        <row r="76">
          <cell r="T76">
            <v>2.4305475600000004</v>
          </cell>
        </row>
        <row r="77">
          <cell r="T77">
            <v>2.3809804200000002</v>
          </cell>
        </row>
        <row r="78">
          <cell r="T78">
            <v>2.2772761200000002</v>
          </cell>
        </row>
        <row r="80">
          <cell r="T80">
            <v>2.3809804200000002</v>
          </cell>
        </row>
        <row r="81">
          <cell r="T81">
            <v>2.3560210800000005</v>
          </cell>
        </row>
        <row r="82">
          <cell r="T82">
            <v>2.2772761200000002</v>
          </cell>
        </row>
        <row r="83">
          <cell r="T83">
            <v>2.2196235600000005</v>
          </cell>
        </row>
        <row r="84">
          <cell r="T84">
            <v>2.0811168000000002</v>
          </cell>
        </row>
        <row r="86">
          <cell r="T86">
            <v>2.3809804200000002</v>
          </cell>
        </row>
        <row r="87">
          <cell r="T87">
            <v>2.3563726200000006</v>
          </cell>
        </row>
        <row r="88">
          <cell r="T88">
            <v>2.2772761200000002</v>
          </cell>
        </row>
        <row r="89">
          <cell r="T89">
            <v>2.2196235600000005</v>
          </cell>
        </row>
        <row r="90">
          <cell r="T90">
            <v>2.0811168000000002</v>
          </cell>
        </row>
        <row r="92">
          <cell r="T92">
            <v>2.3560210800000005</v>
          </cell>
        </row>
        <row r="93">
          <cell r="T93">
            <v>2.2772761200000002</v>
          </cell>
        </row>
        <row r="94">
          <cell r="T94">
            <v>2.2484498400000006</v>
          </cell>
        </row>
        <row r="95">
          <cell r="T95">
            <v>2.1619710000000003</v>
          </cell>
        </row>
        <row r="96">
          <cell r="T96">
            <v>2.0811168000000002</v>
          </cell>
        </row>
        <row r="98">
          <cell r="T98">
            <v>2.4059397600000003</v>
          </cell>
        </row>
        <row r="99">
          <cell r="T99">
            <v>2.2772761200000002</v>
          </cell>
        </row>
        <row r="100">
          <cell r="T100">
            <v>2.2196235600000005</v>
          </cell>
        </row>
        <row r="102">
          <cell r="T102">
            <v>2.4555069000000005</v>
          </cell>
        </row>
        <row r="103">
          <cell r="T103">
            <v>2.2772761200000002</v>
          </cell>
        </row>
        <row r="109">
          <cell r="T109">
            <v>2.4059397600000003</v>
          </cell>
        </row>
        <row r="110">
          <cell r="T110">
            <v>2.3560210800000005</v>
          </cell>
        </row>
        <row r="111">
          <cell r="T111">
            <v>2.2772761200000002</v>
          </cell>
        </row>
        <row r="117">
          <cell r="T117">
            <v>2.2772761200000002</v>
          </cell>
        </row>
        <row r="118">
          <cell r="T118">
            <v>2.2484498400000006</v>
          </cell>
        </row>
        <row r="119">
          <cell r="T119">
            <v>2.2196235600000005</v>
          </cell>
        </row>
        <row r="120">
          <cell r="T120">
            <v>2.0811168000000002</v>
          </cell>
        </row>
        <row r="122">
          <cell r="T122">
            <v>2.2484498400000006</v>
          </cell>
        </row>
        <row r="123">
          <cell r="T123">
            <v>2.2196235600000005</v>
          </cell>
        </row>
        <row r="124">
          <cell r="T124">
            <v>2.1619710000000003</v>
          </cell>
        </row>
        <row r="125">
          <cell r="T125">
            <v>2.0811168000000002</v>
          </cell>
        </row>
      </sheetData>
      <sheetData sheetId="50">
        <row r="16">
          <cell r="T16">
            <v>1.817725</v>
          </cell>
        </row>
        <row r="17">
          <cell r="T17">
            <v>1.7221204000000008</v>
          </cell>
        </row>
        <row r="18">
          <cell r="T18">
            <v>1.5655640000000004</v>
          </cell>
        </row>
        <row r="19">
          <cell r="T19">
            <v>1.4858</v>
          </cell>
        </row>
        <row r="20">
          <cell r="T20">
            <v>1.4819805000000001</v>
          </cell>
        </row>
        <row r="21">
          <cell r="T21">
            <v>1.4040346320000006</v>
          </cell>
        </row>
        <row r="22">
          <cell r="T22">
            <v>1.3261248000000003</v>
          </cell>
        </row>
        <row r="23">
          <cell r="T23">
            <v>1.2959856000000001</v>
          </cell>
        </row>
        <row r="29">
          <cell r="T29">
            <v>1.4301111825000001</v>
          </cell>
        </row>
        <row r="30">
          <cell r="T30">
            <v>1.3548934198800004</v>
          </cell>
        </row>
        <row r="31">
          <cell r="T31">
            <v>1.2797104320000003</v>
          </cell>
        </row>
        <row r="32">
          <cell r="T32">
            <v>1.2441461760000001</v>
          </cell>
        </row>
      </sheetData>
      <sheetData sheetId="51">
        <row r="14">
          <cell r="T14">
            <v>1.817725</v>
          </cell>
        </row>
        <row r="15">
          <cell r="T15">
            <v>1.7221204000000008</v>
          </cell>
        </row>
        <row r="16">
          <cell r="T16">
            <v>1.5655640000000004</v>
          </cell>
        </row>
        <row r="17">
          <cell r="T17">
            <v>1.4858</v>
          </cell>
        </row>
        <row r="18">
          <cell r="T18">
            <v>1.4819805000000001</v>
          </cell>
        </row>
        <row r="19">
          <cell r="T19">
            <v>1.4040346320000006</v>
          </cell>
        </row>
        <row r="20">
          <cell r="T20">
            <v>1.3261248000000003</v>
          </cell>
        </row>
        <row r="21">
          <cell r="T21">
            <v>1.2959856000000001</v>
          </cell>
        </row>
        <row r="28">
          <cell r="T28">
            <v>1.4301111825000001</v>
          </cell>
        </row>
        <row r="29">
          <cell r="T29">
            <v>1.3548934198800004</v>
          </cell>
        </row>
        <row r="30">
          <cell r="T30">
            <v>1.2797104320000003</v>
          </cell>
        </row>
        <row r="31">
          <cell r="T31">
            <v>1.2441461760000001</v>
          </cell>
        </row>
      </sheetData>
      <sheetData sheetId="52"/>
      <sheetData sheetId="53"/>
      <sheetData sheetId="54"/>
      <sheetData sheetId="5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8.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7">
    <tabColor rgb="FF00B008"/>
  </sheetPr>
  <dimension ref="A1:FA52"/>
  <sheetViews>
    <sheetView topLeftCell="B12" zoomScale="115" zoomScaleNormal="115" workbookViewId="0">
      <selection activeCell="C15" sqref="C15"/>
    </sheetView>
  </sheetViews>
  <sheetFormatPr defaultColWidth="10.28515625" defaultRowHeight="15.75"/>
  <cols>
    <col min="1" max="1" width="6" style="323" customWidth="1"/>
    <col min="2" max="2" width="4.28515625" style="323" customWidth="1"/>
    <col min="3" max="3" width="39.42578125" style="324" customWidth="1"/>
    <col min="4" max="4" width="12.42578125" style="325" customWidth="1"/>
    <col min="5" max="5" width="12" style="323" customWidth="1"/>
    <col min="6" max="9" width="10.42578125" style="323" customWidth="1"/>
    <col min="10" max="10" width="10.28515625" style="323"/>
    <col min="11" max="11" width="17.140625" style="323" hidden="1" customWidth="1"/>
    <col min="12" max="14" width="10.28515625" style="323"/>
    <col min="15" max="15" width="17.42578125" style="323" customWidth="1"/>
    <col min="16" max="18" width="18.28515625" style="323" bestFit="1" customWidth="1"/>
    <col min="19" max="16384" width="10.28515625" style="323"/>
  </cols>
  <sheetData>
    <row r="1" spans="1:157" ht="15.75" customHeight="1">
      <c r="A1" s="430"/>
      <c r="B1" s="1036" t="s">
        <v>0</v>
      </c>
      <c r="C1" s="1036"/>
      <c r="D1" s="1036"/>
      <c r="E1" s="1036"/>
      <c r="F1" s="1036"/>
      <c r="G1" s="1036"/>
      <c r="H1" s="430"/>
      <c r="I1" s="430"/>
      <c r="J1" s="430"/>
      <c r="K1" s="430"/>
    </row>
    <row r="2" spans="1:157" ht="15.75" customHeight="1">
      <c r="A2" s="835"/>
      <c r="B2" s="1035" t="s">
        <v>2601</v>
      </c>
      <c r="C2" s="1035"/>
      <c r="D2" s="1035"/>
      <c r="E2" s="1035"/>
      <c r="F2" s="1035"/>
      <c r="G2" s="835"/>
      <c r="H2" s="835"/>
      <c r="I2" s="835"/>
      <c r="J2" s="835"/>
    </row>
    <row r="3" spans="1:157">
      <c r="B3" s="326"/>
      <c r="J3" s="322"/>
      <c r="K3" s="322"/>
    </row>
    <row r="4" spans="1:157" s="322" customFormat="1" ht="12.75">
      <c r="B4" s="1043" t="s">
        <v>1</v>
      </c>
      <c r="C4" s="1043" t="s">
        <v>2</v>
      </c>
      <c r="D4" s="1043" t="s">
        <v>3</v>
      </c>
      <c r="E4" s="1042" t="s">
        <v>2637</v>
      </c>
      <c r="F4" s="1041"/>
      <c r="G4" s="830"/>
      <c r="H4" s="830"/>
      <c r="I4" s="830"/>
    </row>
    <row r="5" spans="1:157" s="322" customFormat="1" ht="18" customHeight="1">
      <c r="B5" s="1044"/>
      <c r="C5" s="1044"/>
      <c r="D5" s="1044"/>
      <c r="E5" s="432" t="s">
        <v>5</v>
      </c>
      <c r="F5" s="432" t="s">
        <v>6</v>
      </c>
      <c r="G5" s="831"/>
      <c r="H5" s="831"/>
      <c r="I5" s="831"/>
    </row>
    <row r="6" spans="1:157" s="322" customFormat="1" ht="18" customHeight="1">
      <c r="B6" s="1037" t="s">
        <v>757</v>
      </c>
      <c r="C6" s="1038"/>
      <c r="D6" s="1038"/>
      <c r="E6" s="1038"/>
      <c r="F6" s="1039"/>
      <c r="G6" s="832"/>
      <c r="H6" s="832"/>
      <c r="I6" s="832"/>
      <c r="O6" s="442"/>
      <c r="P6" s="442"/>
      <c r="Q6" s="442"/>
      <c r="R6" s="442"/>
    </row>
    <row r="7" spans="1:157" s="322" customFormat="1" ht="15">
      <c r="B7" s="328">
        <v>1</v>
      </c>
      <c r="C7" s="329" t="s">
        <v>948</v>
      </c>
      <c r="D7" s="327" t="s">
        <v>7</v>
      </c>
      <c r="E7" s="431">
        <f>_xlfn.XLOOKUP(K7,[1]I_CI_1_3!$AI:$AI,[1]I_CI_1_3!$S:$S)</f>
        <v>5.2249999999999996</v>
      </c>
      <c r="F7" s="431">
        <f>_xlfn.XLOOKUP(K7,[1]I_CI_1_3!$AI:$AI,[1]I_CI_1_3!$T:$T)</f>
        <v>5.5</v>
      </c>
      <c r="G7" s="833"/>
      <c r="H7" s="833"/>
      <c r="I7" s="833"/>
      <c r="K7" s="826" t="s">
        <v>1199</v>
      </c>
      <c r="O7" s="777"/>
      <c r="P7" s="777"/>
      <c r="Q7" s="777"/>
      <c r="R7" s="777"/>
    </row>
    <row r="8" spans="1:157" s="322" customFormat="1" ht="15">
      <c r="B8" s="328">
        <v>2</v>
      </c>
      <c r="C8" s="329" t="s">
        <v>949</v>
      </c>
      <c r="D8" s="327" t="s">
        <v>7</v>
      </c>
      <c r="E8" s="431">
        <f>_xlfn.XLOOKUP(K8,[1]I_CI_1_3!$AI:$AI,[1]I_CI_1_3!$S:$S)</f>
        <v>5.0682499999999999</v>
      </c>
      <c r="F8" s="431">
        <f>_xlfn.XLOOKUP(K8,[1]I_CI_1_3!$AI:$AI,[1]I_CI_1_3!$T:$T)</f>
        <v>5.335</v>
      </c>
      <c r="G8" s="833"/>
      <c r="H8" s="833"/>
      <c r="I8" s="833"/>
      <c r="K8" s="826" t="s">
        <v>1200</v>
      </c>
      <c r="O8" s="777"/>
      <c r="P8" s="777"/>
      <c r="Q8" s="777"/>
      <c r="R8" s="777"/>
    </row>
    <row r="9" spans="1:157" s="322" customFormat="1" ht="15">
      <c r="B9" s="328">
        <v>3</v>
      </c>
      <c r="C9" s="330" t="s">
        <v>8</v>
      </c>
      <c r="D9" s="327" t="s">
        <v>7</v>
      </c>
      <c r="E9" s="431">
        <f>_xlfn.XLOOKUP(K9,[1]I_CI_1_3!$AI:$AI,[1]I_CI_1_3!$S:$S)</f>
        <v>4.9637499999999992</v>
      </c>
      <c r="F9" s="431">
        <f>_xlfn.XLOOKUP(K9,[1]I_CI_1_3!$AI:$AI,[1]I_CI_1_3!$T:$T)</f>
        <v>5.2249999999999996</v>
      </c>
      <c r="G9" s="833"/>
      <c r="H9" s="833"/>
      <c r="I9" s="833"/>
      <c r="K9" s="826" t="s">
        <v>1201</v>
      </c>
      <c r="O9" s="777"/>
      <c r="P9" s="777"/>
      <c r="Q9" s="777"/>
      <c r="R9" s="777"/>
    </row>
    <row r="10" spans="1:157" s="322" customFormat="1" ht="15">
      <c r="B10" s="328">
        <v>4</v>
      </c>
      <c r="C10" s="329" t="s">
        <v>950</v>
      </c>
      <c r="D10" s="327" t="s">
        <v>7</v>
      </c>
      <c r="E10" s="431">
        <f>_xlfn.XLOOKUP(K10,[1]I_CI_1_3!$AI:$AI,[1]I_CI_1_3!$S:$S)</f>
        <v>4.9637499999999992</v>
      </c>
      <c r="F10" s="431">
        <f>_xlfn.XLOOKUP(K10,[1]I_CI_1_3!$AI:$AI,[1]I_CI_1_3!$T:$T)</f>
        <v>5.2249999999999996</v>
      </c>
      <c r="G10" s="833"/>
      <c r="H10" s="833"/>
      <c r="I10" s="833"/>
      <c r="K10" s="826" t="s">
        <v>1202</v>
      </c>
      <c r="O10" s="777"/>
      <c r="P10" s="777"/>
      <c r="Q10" s="777"/>
      <c r="R10" s="777"/>
    </row>
    <row r="11" spans="1:157" s="322" customFormat="1" ht="15">
      <c r="B11" s="328">
        <v>5</v>
      </c>
      <c r="C11" s="329" t="s">
        <v>951</v>
      </c>
      <c r="D11" s="327" t="s">
        <v>7</v>
      </c>
      <c r="E11" s="431">
        <f>_xlfn.XLOOKUP(K11,[1]I_CI_1_3!$AI:$AI,[1]I_CI_1_3!$S:$S)</f>
        <v>4.8070000000000004</v>
      </c>
      <c r="F11" s="431">
        <f>_xlfn.XLOOKUP(K11,[1]I_CI_1_3!$AI:$AI,[1]I_CI_1_3!$T:$T)</f>
        <v>5.0600000000000005</v>
      </c>
      <c r="G11" s="833"/>
      <c r="H11" s="833"/>
      <c r="I11" s="833"/>
      <c r="K11" s="826" t="s">
        <v>1203</v>
      </c>
      <c r="O11" s="777"/>
      <c r="P11" s="777"/>
      <c r="Q11" s="777"/>
      <c r="R11" s="777"/>
    </row>
    <row r="12" spans="1:157" s="322" customFormat="1" ht="25.5">
      <c r="B12" s="328">
        <v>6</v>
      </c>
      <c r="C12" s="331" t="s">
        <v>952</v>
      </c>
      <c r="D12" s="327" t="s">
        <v>7</v>
      </c>
      <c r="E12" s="431">
        <f>_xlfn.XLOOKUP(K12,[1]I_CI_1_3!$AI:$AI,[1]I_CI_1_3!$S:$S)</f>
        <v>4.9114999999999993</v>
      </c>
      <c r="F12" s="431">
        <f>_xlfn.XLOOKUP(K12,[1]I_CI_1_3!$AI:$AI,[1]I_CI_1_3!$T:$T)</f>
        <v>5.17</v>
      </c>
      <c r="G12" s="833"/>
      <c r="H12" s="833"/>
      <c r="I12" s="833"/>
      <c r="K12" s="826" t="s">
        <v>1204</v>
      </c>
      <c r="O12" s="777"/>
      <c r="P12" s="777"/>
      <c r="Q12" s="777"/>
      <c r="R12" s="777"/>
    </row>
    <row r="13" spans="1:157" s="322" customFormat="1" ht="25.5">
      <c r="B13" s="328">
        <v>7</v>
      </c>
      <c r="C13" s="332" t="s">
        <v>9</v>
      </c>
      <c r="D13" s="327" t="s">
        <v>7</v>
      </c>
      <c r="E13" s="431">
        <f>_xlfn.XLOOKUP(K13,[1]I_CI_1_3!$AI:$AI,[1]I_CI_1_3!$S:$S)</f>
        <v>3.9187499999999997</v>
      </c>
      <c r="F13" s="431">
        <f>_xlfn.XLOOKUP(K13,[1]I_CI_1_3!$AI:$AI,[1]I_CI_1_3!$T:$T)</f>
        <v>4.125</v>
      </c>
      <c r="G13" s="833"/>
      <c r="H13" s="833"/>
      <c r="I13" s="833"/>
      <c r="K13" s="826" t="s">
        <v>1205</v>
      </c>
      <c r="O13" s="777"/>
      <c r="P13" s="777"/>
      <c r="Q13" s="777"/>
      <c r="R13" s="777"/>
    </row>
    <row r="14" spans="1:157" s="322" customFormat="1" ht="25.35" customHeight="1">
      <c r="B14" s="1037" t="s">
        <v>758</v>
      </c>
      <c r="C14" s="1038"/>
      <c r="D14" s="1038"/>
      <c r="E14" s="1038"/>
      <c r="F14" s="1039"/>
      <c r="G14" s="832"/>
      <c r="H14" s="832"/>
      <c r="I14" s="832"/>
      <c r="O14" s="778"/>
      <c r="P14" s="442"/>
      <c r="Q14" s="442"/>
      <c r="R14" s="442"/>
    </row>
    <row r="15" spans="1:157" s="315" customFormat="1" ht="12.75" customHeight="1">
      <c r="B15" s="328">
        <v>8</v>
      </c>
      <c r="C15" s="329" t="s">
        <v>954</v>
      </c>
      <c r="D15" s="327" t="s">
        <v>7</v>
      </c>
      <c r="E15" s="433">
        <f>_xlfn.XLOOKUP(K15,[1]I_CI_1_3!$AI:$AI,[1]I_CI_1_3!$S:$S)</f>
        <v>3.6688905000000003</v>
      </c>
      <c r="F15" s="433">
        <f>_xlfn.XLOOKUP(K15,[1]I_CI_1_3!$AI:$AI,[1]I_CI_1_3!$T:$T)</f>
        <v>3.8619900000000005</v>
      </c>
      <c r="G15" s="834"/>
      <c r="H15" s="834"/>
      <c r="I15" s="834"/>
      <c r="J15" s="375"/>
      <c r="K15" s="826" t="s">
        <v>1206</v>
      </c>
      <c r="L15" s="333"/>
      <c r="M15" s="333"/>
      <c r="N15" s="333"/>
      <c r="O15" s="442"/>
      <c r="P15" s="442"/>
      <c r="Q15" s="442"/>
      <c r="R15" s="442"/>
      <c r="S15" s="333"/>
      <c r="T15" s="333"/>
      <c r="U15" s="333"/>
      <c r="V15" s="333"/>
      <c r="W15" s="333"/>
      <c r="X15" s="333"/>
      <c r="Y15" s="333"/>
      <c r="Z15" s="333"/>
      <c r="AA15" s="333"/>
      <c r="AB15" s="333"/>
      <c r="AC15" s="333"/>
      <c r="AD15" s="333"/>
      <c r="AE15" s="333"/>
      <c r="AF15" s="333"/>
      <c r="AG15" s="333"/>
      <c r="AH15" s="333"/>
      <c r="AI15" s="333"/>
      <c r="AJ15" s="333"/>
      <c r="AK15" s="333"/>
      <c r="AL15" s="333"/>
      <c r="AM15" s="333"/>
      <c r="AN15" s="333"/>
      <c r="AO15" s="333"/>
      <c r="AP15" s="333"/>
      <c r="AQ15" s="333"/>
      <c r="AR15" s="333"/>
      <c r="AS15" s="333"/>
      <c r="AT15" s="333"/>
      <c r="AU15" s="333"/>
      <c r="AV15" s="333"/>
      <c r="AW15" s="333"/>
      <c r="AX15" s="333"/>
      <c r="AY15" s="333"/>
      <c r="AZ15" s="333"/>
      <c r="BA15" s="333"/>
      <c r="BB15" s="333"/>
      <c r="BC15" s="333"/>
      <c r="BD15" s="333"/>
      <c r="BE15" s="333"/>
      <c r="BF15" s="333"/>
      <c r="BG15" s="333"/>
      <c r="BH15" s="333"/>
      <c r="BI15" s="333"/>
      <c r="BJ15" s="333"/>
      <c r="BK15" s="333"/>
      <c r="BL15" s="333"/>
      <c r="BM15" s="333"/>
      <c r="BN15" s="333"/>
      <c r="BO15" s="333"/>
      <c r="BP15" s="333"/>
      <c r="BQ15" s="333"/>
      <c r="BR15" s="333"/>
      <c r="BS15" s="333"/>
      <c r="BT15" s="333"/>
      <c r="BU15" s="333"/>
      <c r="BV15" s="333"/>
      <c r="BW15" s="333"/>
      <c r="BX15" s="333"/>
      <c r="BY15" s="333"/>
      <c r="BZ15" s="333"/>
      <c r="CA15" s="333"/>
      <c r="CB15" s="333"/>
      <c r="CC15" s="333"/>
      <c r="CD15" s="333"/>
      <c r="CE15" s="333"/>
      <c r="CF15" s="333"/>
      <c r="CG15" s="333"/>
      <c r="CH15" s="333"/>
      <c r="CI15" s="333"/>
      <c r="CJ15" s="333"/>
      <c r="CK15" s="333"/>
      <c r="CL15" s="333"/>
      <c r="CM15" s="333"/>
      <c r="CN15" s="333"/>
      <c r="CO15" s="333"/>
      <c r="CP15" s="333"/>
      <c r="CQ15" s="333"/>
      <c r="CR15" s="333"/>
      <c r="CS15" s="333"/>
      <c r="CT15" s="333"/>
      <c r="CU15" s="333"/>
      <c r="CV15" s="333"/>
      <c r="CW15" s="333"/>
      <c r="CX15" s="333"/>
      <c r="CY15" s="333"/>
      <c r="CZ15" s="333"/>
      <c r="DA15" s="333"/>
      <c r="DB15" s="333"/>
      <c r="DC15" s="333"/>
      <c r="DD15" s="333"/>
      <c r="DE15" s="333"/>
      <c r="DF15" s="333"/>
      <c r="DG15" s="333"/>
      <c r="DH15" s="333"/>
      <c r="DI15" s="333"/>
      <c r="DJ15" s="333"/>
      <c r="DK15" s="333"/>
      <c r="DL15" s="333"/>
      <c r="DM15" s="333"/>
      <c r="DN15" s="333"/>
      <c r="DO15" s="333"/>
      <c r="DP15" s="333"/>
      <c r="DQ15" s="333"/>
      <c r="DR15" s="333"/>
      <c r="DS15" s="333"/>
      <c r="DT15" s="333"/>
      <c r="DU15" s="333"/>
      <c r="DV15" s="333"/>
      <c r="DW15" s="333"/>
      <c r="DX15" s="333"/>
      <c r="DY15" s="333"/>
      <c r="DZ15" s="333"/>
      <c r="EA15" s="333"/>
      <c r="EB15" s="333"/>
      <c r="EC15" s="333"/>
      <c r="ED15" s="333"/>
      <c r="EE15" s="333"/>
      <c r="EF15" s="333"/>
      <c r="EG15" s="333"/>
      <c r="EH15" s="333"/>
      <c r="EI15" s="333"/>
      <c r="EJ15" s="333"/>
      <c r="EK15" s="333"/>
      <c r="EL15" s="333"/>
      <c r="EM15" s="333"/>
      <c r="EN15" s="333"/>
      <c r="EO15" s="333"/>
      <c r="EP15" s="333"/>
      <c r="EQ15" s="333"/>
      <c r="ER15" s="333"/>
      <c r="ES15" s="333"/>
      <c r="ET15" s="333"/>
      <c r="EU15" s="333"/>
      <c r="EV15" s="333"/>
      <c r="EW15" s="333"/>
      <c r="EX15" s="333"/>
      <c r="EY15" s="333"/>
      <c r="EZ15" s="333"/>
      <c r="FA15" s="333"/>
    </row>
    <row r="16" spans="1:157" s="315" customFormat="1" ht="16.5" customHeight="1">
      <c r="B16" s="328">
        <v>9</v>
      </c>
      <c r="C16" s="329" t="s">
        <v>955</v>
      </c>
      <c r="D16" s="327" t="s">
        <v>7</v>
      </c>
      <c r="E16" s="433">
        <f>_xlfn.XLOOKUP(K16,[1]I_CI_1_3!$AI:$AI,[1]I_CI_1_3!$S:$S)</f>
        <v>3.5023772928701686</v>
      </c>
      <c r="F16" s="433">
        <f>_xlfn.XLOOKUP(K16,[1]I_CI_1_3!$AI:$AI,[1]I_CI_1_3!$T:$T)</f>
        <v>3.6867129398633356</v>
      </c>
      <c r="G16" s="834"/>
      <c r="H16" s="834"/>
      <c r="I16" s="834"/>
      <c r="J16" s="375"/>
      <c r="K16" s="826" t="s">
        <v>1207</v>
      </c>
      <c r="L16" s="333"/>
      <c r="M16" s="333"/>
      <c r="N16" s="333"/>
      <c r="O16" s="442"/>
      <c r="P16" s="442"/>
      <c r="Q16" s="442"/>
      <c r="R16" s="442"/>
      <c r="S16" s="333"/>
      <c r="T16" s="333"/>
      <c r="U16" s="333"/>
      <c r="V16" s="333"/>
      <c r="W16" s="333"/>
      <c r="X16" s="333"/>
      <c r="Y16" s="333"/>
      <c r="Z16" s="333"/>
      <c r="AA16" s="333"/>
      <c r="AB16" s="333"/>
      <c r="AC16" s="333"/>
      <c r="AD16" s="333"/>
      <c r="AE16" s="333"/>
      <c r="AF16" s="333"/>
      <c r="AG16" s="333"/>
      <c r="AH16" s="333"/>
      <c r="AI16" s="333"/>
      <c r="AJ16" s="333"/>
      <c r="AK16" s="333"/>
      <c r="AL16" s="333"/>
      <c r="AM16" s="333"/>
      <c r="AN16" s="333"/>
      <c r="AO16" s="333"/>
      <c r="AP16" s="333"/>
      <c r="AQ16" s="333"/>
      <c r="AR16" s="333"/>
      <c r="AS16" s="333"/>
      <c r="AT16" s="333"/>
      <c r="AU16" s="333"/>
      <c r="AV16" s="333"/>
      <c r="AW16" s="333"/>
      <c r="AX16" s="333"/>
      <c r="AY16" s="333"/>
      <c r="AZ16" s="333"/>
      <c r="BA16" s="333"/>
      <c r="BB16" s="333"/>
      <c r="BC16" s="333"/>
      <c r="BD16" s="333"/>
      <c r="BE16" s="333"/>
      <c r="BF16" s="333"/>
      <c r="BG16" s="333"/>
      <c r="BH16" s="333"/>
      <c r="BI16" s="333"/>
      <c r="BJ16" s="333"/>
      <c r="BK16" s="333"/>
      <c r="BL16" s="333"/>
      <c r="BM16" s="333"/>
      <c r="BN16" s="333"/>
      <c r="BO16" s="333"/>
      <c r="BP16" s="333"/>
      <c r="BQ16" s="333"/>
      <c r="BR16" s="333"/>
      <c r="BS16" s="333"/>
      <c r="BT16" s="333"/>
      <c r="BU16" s="333"/>
      <c r="BV16" s="333"/>
      <c r="BW16" s="333"/>
      <c r="BX16" s="333"/>
      <c r="BY16" s="333"/>
      <c r="BZ16" s="333"/>
      <c r="CA16" s="333"/>
      <c r="CB16" s="333"/>
      <c r="CC16" s="333"/>
      <c r="CD16" s="333"/>
      <c r="CE16" s="333"/>
      <c r="CF16" s="333"/>
      <c r="CG16" s="333"/>
      <c r="CH16" s="333"/>
      <c r="CI16" s="333"/>
      <c r="CJ16" s="333"/>
      <c r="CK16" s="333"/>
      <c r="CL16" s="333"/>
      <c r="CM16" s="333"/>
      <c r="CN16" s="333"/>
      <c r="CO16" s="333"/>
      <c r="CP16" s="333"/>
      <c r="CQ16" s="333"/>
      <c r="CR16" s="333"/>
      <c r="CS16" s="333"/>
      <c r="CT16" s="333"/>
      <c r="CU16" s="333"/>
      <c r="CV16" s="333"/>
      <c r="CW16" s="333"/>
      <c r="CX16" s="333"/>
      <c r="CY16" s="333"/>
      <c r="CZ16" s="333"/>
      <c r="DA16" s="333"/>
      <c r="DB16" s="333"/>
      <c r="DC16" s="333"/>
      <c r="DD16" s="333"/>
      <c r="DE16" s="333"/>
      <c r="DF16" s="333"/>
      <c r="DG16" s="333"/>
      <c r="DH16" s="333"/>
      <c r="DI16" s="333"/>
      <c r="DJ16" s="333"/>
      <c r="DK16" s="333"/>
      <c r="DL16" s="333"/>
      <c r="DM16" s="333"/>
      <c r="DN16" s="333"/>
      <c r="DO16" s="333"/>
      <c r="DP16" s="333"/>
      <c r="DQ16" s="333"/>
      <c r="DR16" s="333"/>
      <c r="DS16" s="333"/>
      <c r="DT16" s="333"/>
      <c r="DU16" s="333"/>
      <c r="DV16" s="333"/>
      <c r="DW16" s="333"/>
      <c r="DX16" s="333"/>
      <c r="DY16" s="333"/>
      <c r="DZ16" s="333"/>
      <c r="EA16" s="333"/>
      <c r="EB16" s="333"/>
      <c r="EC16" s="333"/>
      <c r="ED16" s="333"/>
      <c r="EE16" s="333"/>
      <c r="EF16" s="333"/>
      <c r="EG16" s="333"/>
      <c r="EH16" s="333"/>
      <c r="EI16" s="333"/>
      <c r="EJ16" s="333"/>
      <c r="EK16" s="333"/>
      <c r="EL16" s="333"/>
      <c r="EM16" s="333"/>
      <c r="EN16" s="333"/>
      <c r="EO16" s="333"/>
      <c r="EP16" s="333"/>
      <c r="EQ16" s="333"/>
      <c r="ER16" s="333"/>
      <c r="ES16" s="333"/>
      <c r="ET16" s="333"/>
      <c r="EU16" s="333"/>
      <c r="EV16" s="333"/>
      <c r="EW16" s="333"/>
      <c r="EX16" s="333"/>
      <c r="EY16" s="333"/>
      <c r="EZ16" s="333"/>
      <c r="FA16" s="333"/>
    </row>
    <row r="17" spans="1:157" s="315" customFormat="1" ht="15">
      <c r="B17" s="328">
        <v>10</v>
      </c>
      <c r="C17" s="329" t="s">
        <v>11</v>
      </c>
      <c r="D17" s="327" t="s">
        <v>7</v>
      </c>
      <c r="E17" s="433">
        <f>_xlfn.XLOOKUP(K17,[1]I_CI_1_3!$AI:$AI,[1]I_CI_1_3!$S:$S)</f>
        <v>3.5023772928701686</v>
      </c>
      <c r="F17" s="433">
        <f>_xlfn.XLOOKUP(K17,[1]I_CI_1_3!$AI:$AI,[1]I_CI_1_3!$T:$T)</f>
        <v>3.6867129398633356</v>
      </c>
      <c r="G17" s="834"/>
      <c r="H17" s="834"/>
      <c r="I17" s="834"/>
      <c r="J17" s="375"/>
      <c r="K17" s="826" t="s">
        <v>1208</v>
      </c>
      <c r="L17" s="333"/>
      <c r="M17" s="333"/>
      <c r="N17" s="333"/>
      <c r="O17" s="777"/>
      <c r="P17" s="777"/>
      <c r="Q17" s="777"/>
      <c r="R17" s="777"/>
      <c r="S17" s="333"/>
      <c r="T17" s="333"/>
      <c r="U17" s="333"/>
      <c r="V17" s="333"/>
      <c r="W17" s="333"/>
      <c r="X17" s="333"/>
      <c r="Y17" s="333"/>
      <c r="Z17" s="333"/>
      <c r="AA17" s="333"/>
      <c r="AB17" s="333"/>
      <c r="AC17" s="333"/>
      <c r="AD17" s="333"/>
      <c r="AE17" s="333"/>
      <c r="AF17" s="333"/>
      <c r="AG17" s="333"/>
      <c r="AH17" s="333"/>
      <c r="AI17" s="333"/>
      <c r="AJ17" s="333"/>
      <c r="AK17" s="333"/>
      <c r="AL17" s="333"/>
      <c r="AM17" s="333"/>
      <c r="AN17" s="333"/>
      <c r="AO17" s="333"/>
      <c r="AP17" s="333"/>
      <c r="AQ17" s="333"/>
      <c r="AR17" s="333"/>
      <c r="AS17" s="333"/>
      <c r="AT17" s="333"/>
      <c r="AU17" s="333"/>
      <c r="AV17" s="333"/>
      <c r="AW17" s="333"/>
      <c r="AX17" s="333"/>
      <c r="AY17" s="333"/>
      <c r="AZ17" s="333"/>
      <c r="BA17" s="333"/>
      <c r="BB17" s="333"/>
      <c r="BC17" s="333"/>
      <c r="BD17" s="333"/>
      <c r="BE17" s="333"/>
      <c r="BF17" s="333"/>
      <c r="BG17" s="333"/>
      <c r="BH17" s="333"/>
      <c r="BI17" s="333"/>
      <c r="BJ17" s="333"/>
      <c r="BK17" s="333"/>
      <c r="BL17" s="333"/>
      <c r="BM17" s="333"/>
      <c r="BN17" s="333"/>
      <c r="BO17" s="333"/>
      <c r="BP17" s="333"/>
      <c r="BQ17" s="333"/>
      <c r="BR17" s="333"/>
      <c r="BS17" s="333"/>
      <c r="BT17" s="333"/>
      <c r="BU17" s="333"/>
      <c r="BV17" s="333"/>
      <c r="BW17" s="333"/>
      <c r="BX17" s="333"/>
      <c r="BY17" s="333"/>
      <c r="BZ17" s="333"/>
      <c r="CA17" s="333"/>
      <c r="CB17" s="333"/>
      <c r="CC17" s="333"/>
      <c r="CD17" s="333"/>
      <c r="CE17" s="333"/>
      <c r="CF17" s="333"/>
      <c r="CG17" s="333"/>
      <c r="CH17" s="333"/>
      <c r="CI17" s="333"/>
      <c r="CJ17" s="333"/>
      <c r="CK17" s="333"/>
      <c r="CL17" s="333"/>
      <c r="CM17" s="333"/>
      <c r="CN17" s="333"/>
      <c r="CO17" s="333"/>
      <c r="CP17" s="333"/>
      <c r="CQ17" s="333"/>
      <c r="CR17" s="333"/>
      <c r="CS17" s="333"/>
      <c r="CT17" s="333"/>
      <c r="CU17" s="333"/>
      <c r="CV17" s="333"/>
      <c r="CW17" s="333"/>
      <c r="CX17" s="333"/>
      <c r="CY17" s="333"/>
      <c r="CZ17" s="333"/>
      <c r="DA17" s="333"/>
      <c r="DB17" s="333"/>
      <c r="DC17" s="333"/>
      <c r="DD17" s="333"/>
      <c r="DE17" s="333"/>
      <c r="DF17" s="333"/>
      <c r="DG17" s="333"/>
      <c r="DH17" s="333"/>
      <c r="DI17" s="333"/>
      <c r="DJ17" s="333"/>
      <c r="DK17" s="333"/>
      <c r="DL17" s="333"/>
      <c r="DM17" s="333"/>
      <c r="DN17" s="333"/>
      <c r="DO17" s="333"/>
      <c r="DP17" s="333"/>
      <c r="DQ17" s="333"/>
      <c r="DR17" s="333"/>
      <c r="DS17" s="333"/>
      <c r="DT17" s="333"/>
      <c r="DU17" s="333"/>
      <c r="DV17" s="333"/>
      <c r="DW17" s="333"/>
      <c r="DX17" s="333"/>
      <c r="DY17" s="333"/>
      <c r="DZ17" s="333"/>
      <c r="EA17" s="333"/>
      <c r="EB17" s="333"/>
      <c r="EC17" s="333"/>
      <c r="ED17" s="333"/>
      <c r="EE17" s="333"/>
      <c r="EF17" s="333"/>
      <c r="EG17" s="333"/>
      <c r="EH17" s="333"/>
      <c r="EI17" s="333"/>
      <c r="EJ17" s="333"/>
      <c r="EK17" s="333"/>
      <c r="EL17" s="333"/>
      <c r="EM17" s="333"/>
      <c r="EN17" s="333"/>
      <c r="EO17" s="333"/>
      <c r="EP17" s="333"/>
      <c r="EQ17" s="333"/>
      <c r="ER17" s="333"/>
      <c r="ES17" s="333"/>
      <c r="ET17" s="333"/>
      <c r="EU17" s="333"/>
      <c r="EV17" s="333"/>
      <c r="EW17" s="333"/>
      <c r="EX17" s="333"/>
      <c r="EY17" s="333"/>
      <c r="EZ17" s="333"/>
      <c r="FA17" s="333"/>
    </row>
    <row r="18" spans="1:157" s="315" customFormat="1" ht="15">
      <c r="B18" s="328">
        <v>11</v>
      </c>
      <c r="C18" s="329" t="s">
        <v>956</v>
      </c>
      <c r="D18" s="327" t="s">
        <v>7</v>
      </c>
      <c r="E18" s="433">
        <f>_xlfn.XLOOKUP(K18,[1]I_CI_1_3!$AI:$AI,[1]I_CI_1_3!$S:$S)</f>
        <v>3.2714273625000008</v>
      </c>
      <c r="F18" s="433">
        <f>_xlfn.XLOOKUP(K18,[1]I_CI_1_3!$AI:$AI,[1]I_CI_1_3!$T:$T)</f>
        <v>3.4436077500000009</v>
      </c>
      <c r="G18" s="834"/>
      <c r="H18" s="834"/>
      <c r="I18" s="834"/>
      <c r="J18" s="375"/>
      <c r="K18" s="826" t="s">
        <v>1209</v>
      </c>
      <c r="L18" s="333"/>
      <c r="M18" s="333"/>
      <c r="N18" s="333"/>
      <c r="O18" s="777"/>
      <c r="P18" s="777"/>
      <c r="Q18" s="777"/>
      <c r="R18" s="777"/>
      <c r="S18" s="333"/>
      <c r="T18" s="333"/>
      <c r="U18" s="333"/>
      <c r="V18" s="333"/>
      <c r="W18" s="333"/>
      <c r="X18" s="333"/>
      <c r="Y18" s="333"/>
      <c r="Z18" s="333"/>
      <c r="AA18" s="333"/>
      <c r="AB18" s="333"/>
      <c r="AC18" s="333"/>
      <c r="AD18" s="333"/>
      <c r="AE18" s="333"/>
      <c r="AF18" s="333"/>
      <c r="AG18" s="333"/>
      <c r="AH18" s="333"/>
      <c r="AI18" s="333"/>
      <c r="AJ18" s="333"/>
      <c r="AK18" s="333"/>
      <c r="AL18" s="333"/>
      <c r="AM18" s="333"/>
      <c r="AN18" s="333"/>
      <c r="AO18" s="333"/>
      <c r="AP18" s="333"/>
      <c r="AQ18" s="333"/>
      <c r="AR18" s="333"/>
      <c r="AS18" s="333"/>
      <c r="AT18" s="333"/>
      <c r="AU18" s="333"/>
      <c r="AV18" s="333"/>
      <c r="AW18" s="333"/>
      <c r="AX18" s="333"/>
      <c r="AY18" s="333"/>
      <c r="AZ18" s="333"/>
      <c r="BA18" s="333"/>
      <c r="BB18" s="333"/>
      <c r="BC18" s="333"/>
      <c r="BD18" s="333"/>
      <c r="BE18" s="333"/>
      <c r="BF18" s="333"/>
      <c r="BG18" s="333"/>
      <c r="BH18" s="333"/>
      <c r="BI18" s="333"/>
      <c r="BJ18" s="333"/>
      <c r="BK18" s="333"/>
      <c r="BL18" s="333"/>
      <c r="BM18" s="333"/>
      <c r="BN18" s="333"/>
      <c r="BO18" s="333"/>
      <c r="BP18" s="333"/>
      <c r="BQ18" s="333"/>
      <c r="BR18" s="333"/>
      <c r="BS18" s="333"/>
      <c r="BT18" s="333"/>
      <c r="BU18" s="333"/>
      <c r="BV18" s="333"/>
      <c r="BW18" s="333"/>
      <c r="BX18" s="333"/>
      <c r="BY18" s="333"/>
      <c r="BZ18" s="333"/>
      <c r="CA18" s="333"/>
      <c r="CB18" s="333"/>
      <c r="CC18" s="333"/>
      <c r="CD18" s="333"/>
      <c r="CE18" s="333"/>
      <c r="CF18" s="333"/>
      <c r="CG18" s="333"/>
      <c r="CH18" s="333"/>
      <c r="CI18" s="333"/>
      <c r="CJ18" s="333"/>
      <c r="CK18" s="333"/>
      <c r="CL18" s="333"/>
      <c r="CM18" s="333"/>
      <c r="CN18" s="333"/>
      <c r="CO18" s="333"/>
      <c r="CP18" s="333"/>
      <c r="CQ18" s="333"/>
      <c r="CR18" s="333"/>
      <c r="CS18" s="333"/>
      <c r="CT18" s="333"/>
      <c r="CU18" s="333"/>
      <c r="CV18" s="333"/>
      <c r="CW18" s="333"/>
      <c r="CX18" s="333"/>
      <c r="CY18" s="333"/>
      <c r="CZ18" s="333"/>
      <c r="DA18" s="333"/>
      <c r="DB18" s="333"/>
      <c r="DC18" s="333"/>
      <c r="DD18" s="333"/>
      <c r="DE18" s="333"/>
      <c r="DF18" s="333"/>
      <c r="DG18" s="333"/>
      <c r="DH18" s="333"/>
      <c r="DI18" s="333"/>
      <c r="DJ18" s="333"/>
      <c r="DK18" s="333"/>
      <c r="DL18" s="333"/>
      <c r="DM18" s="333"/>
      <c r="DN18" s="333"/>
      <c r="DO18" s="333"/>
      <c r="DP18" s="333"/>
      <c r="DQ18" s="333"/>
      <c r="DR18" s="333"/>
      <c r="DS18" s="333"/>
      <c r="DT18" s="333"/>
      <c r="DU18" s="333"/>
      <c r="DV18" s="333"/>
      <c r="DW18" s="333"/>
      <c r="DX18" s="333"/>
      <c r="DY18" s="333"/>
      <c r="DZ18" s="333"/>
      <c r="EA18" s="333"/>
      <c r="EB18" s="333"/>
      <c r="EC18" s="333"/>
      <c r="ED18" s="333"/>
      <c r="EE18" s="333"/>
      <c r="EF18" s="333"/>
      <c r="EG18" s="333"/>
      <c r="EH18" s="333"/>
      <c r="EI18" s="333"/>
      <c r="EJ18" s="333"/>
      <c r="EK18" s="333"/>
      <c r="EL18" s="333"/>
      <c r="EM18" s="333"/>
      <c r="EN18" s="333"/>
      <c r="EO18" s="333"/>
      <c r="EP18" s="333"/>
      <c r="EQ18" s="333"/>
      <c r="ER18" s="333"/>
      <c r="ES18" s="333"/>
      <c r="ET18" s="333"/>
      <c r="EU18" s="333"/>
      <c r="EV18" s="333"/>
      <c r="EW18" s="333"/>
      <c r="EX18" s="333"/>
      <c r="EY18" s="333"/>
      <c r="EZ18" s="333"/>
      <c r="FA18" s="333"/>
    </row>
    <row r="19" spans="1:157" s="322" customFormat="1" ht="12" customHeight="1">
      <c r="B19" s="328">
        <v>12</v>
      </c>
      <c r="C19" s="329" t="s">
        <v>957</v>
      </c>
      <c r="D19" s="327" t="s">
        <v>7</v>
      </c>
      <c r="E19" s="433">
        <f>_xlfn.XLOOKUP(K19,[1]I_CI_1_3!$AI:$AI,[1]I_CI_1_3!$S:$S)</f>
        <v>3.1797051000000005</v>
      </c>
      <c r="F19" s="433">
        <f>_xlfn.XLOOKUP(K19,[1]I_CI_1_3!$AI:$AI,[1]I_CI_1_3!$T:$T)</f>
        <v>3.3470580000000005</v>
      </c>
      <c r="G19" s="834"/>
      <c r="H19" s="834"/>
      <c r="I19" s="834"/>
      <c r="J19" s="375"/>
      <c r="K19" s="826" t="s">
        <v>1210</v>
      </c>
      <c r="O19" s="777"/>
      <c r="P19" s="777"/>
      <c r="Q19" s="777"/>
      <c r="R19" s="777"/>
    </row>
    <row r="20" spans="1:157" s="322" customFormat="1" ht="12" customHeight="1">
      <c r="B20" s="328">
        <v>13</v>
      </c>
      <c r="C20" s="329" t="s">
        <v>958</v>
      </c>
      <c r="D20" s="327" t="s">
        <v>7</v>
      </c>
      <c r="E20" s="433">
        <f>_xlfn.XLOOKUP(K20,[1]I_CI_1_3!$AI:$AI,[1]I_CI_1_3!$S:$S)</f>
        <v>3.0574087500000005</v>
      </c>
      <c r="F20" s="433">
        <f>_xlfn.XLOOKUP(K20,[1]I_CI_1_3!$AI:$AI,[1]I_CI_1_3!$T:$T)</f>
        <v>3.2183250000000005</v>
      </c>
      <c r="G20" s="834"/>
      <c r="H20" s="834"/>
      <c r="I20" s="834"/>
      <c r="J20" s="375"/>
      <c r="K20" s="826" t="s">
        <v>1211</v>
      </c>
      <c r="O20" s="777"/>
      <c r="P20" s="777"/>
      <c r="Q20" s="777"/>
      <c r="R20" s="777"/>
    </row>
    <row r="21" spans="1:157" s="322" customFormat="1" ht="15">
      <c r="A21" s="375"/>
      <c r="B21" s="1037" t="s">
        <v>759</v>
      </c>
      <c r="C21" s="1038"/>
      <c r="D21" s="1038"/>
      <c r="E21" s="1038"/>
      <c r="F21" s="1039"/>
      <c r="G21" s="832"/>
      <c r="H21" s="832"/>
      <c r="I21" s="832"/>
      <c r="J21" s="375"/>
      <c r="K21" s="375"/>
      <c r="O21" s="777"/>
      <c r="P21" s="777"/>
      <c r="Q21" s="777"/>
      <c r="R21" s="777"/>
    </row>
    <row r="22" spans="1:157" s="322" customFormat="1" ht="15">
      <c r="A22" s="375"/>
      <c r="B22" s="1037" t="s">
        <v>2602</v>
      </c>
      <c r="C22" s="1038"/>
      <c r="D22" s="1038"/>
      <c r="E22" s="1038"/>
      <c r="F22" s="1039"/>
      <c r="G22" s="832"/>
      <c r="H22" s="832"/>
      <c r="I22" s="832"/>
      <c r="J22" s="375"/>
      <c r="K22" s="375"/>
      <c r="O22" s="777"/>
      <c r="P22" s="777"/>
      <c r="Q22" s="777"/>
      <c r="R22" s="777"/>
    </row>
    <row r="23" spans="1:157" s="322" customFormat="1" ht="18.75" customHeight="1">
      <c r="A23" s="375"/>
      <c r="B23" s="334">
        <v>14</v>
      </c>
      <c r="C23" s="335" t="s">
        <v>760</v>
      </c>
      <c r="D23" s="336" t="s">
        <v>7</v>
      </c>
      <c r="E23" s="433">
        <f>_xlfn.XLOOKUP(K23,[1]I_CI_1_3!$AI:$AI,[1]I_CI_1_3!$S:$S)</f>
        <v>2.8533940875000008</v>
      </c>
      <c r="F23" s="433">
        <f>_xlfn.XLOOKUP(K23,[1]I_CI_1_3!$AI:$AI,[1]I_CI_1_3!$T:$T)</f>
        <v>3.1704378750000006</v>
      </c>
      <c r="G23" s="834"/>
      <c r="H23" s="834"/>
      <c r="I23" s="834"/>
      <c r="J23" s="375"/>
      <c r="K23" s="826" t="s">
        <v>1190</v>
      </c>
    </row>
    <row r="24" spans="1:157" s="322" customFormat="1" ht="15">
      <c r="A24" s="375"/>
      <c r="B24" s="334">
        <v>15</v>
      </c>
      <c r="C24" s="335" t="s">
        <v>13</v>
      </c>
      <c r="D24" s="336" t="s">
        <v>7</v>
      </c>
      <c r="E24" s="433">
        <f>_xlfn.XLOOKUP(K24,[1]I_CI_1_3!$AI:$AI,[1]I_CI_1_3!$S:$S)</f>
        <v>2.6673031687500006</v>
      </c>
      <c r="F24" s="433">
        <f>_xlfn.XLOOKUP(K24,[1]I_CI_1_3!$AI:$AI,[1]I_CI_1_3!$T:$T)</f>
        <v>2.9636701875000004</v>
      </c>
      <c r="G24" s="834"/>
      <c r="H24" s="834"/>
      <c r="I24" s="834"/>
      <c r="J24" s="375"/>
      <c r="K24" s="826" t="s">
        <v>1191</v>
      </c>
    </row>
    <row r="25" spans="1:157" s="322" customFormat="1" ht="15">
      <c r="A25" s="375"/>
      <c r="B25" s="334">
        <v>16</v>
      </c>
      <c r="C25" s="332" t="s">
        <v>14</v>
      </c>
      <c r="D25" s="415" t="s">
        <v>7</v>
      </c>
      <c r="E25" s="433">
        <f>_xlfn.XLOOKUP(K25,[1]I_CI_1_3!$AI:$AI,[1]I_CI_1_3!$S:$S)</f>
        <v>2.605272862500001</v>
      </c>
      <c r="F25" s="433">
        <f>_xlfn.XLOOKUP(K25,[1]I_CI_1_3!$AI:$AI,[1]I_CI_1_3!$T:$T)</f>
        <v>2.8947476250000008</v>
      </c>
      <c r="G25" s="834"/>
      <c r="H25" s="834"/>
      <c r="I25" s="834"/>
      <c r="J25" s="375"/>
      <c r="K25" s="826" t="s">
        <v>1192</v>
      </c>
    </row>
    <row r="26" spans="1:157" s="322" customFormat="1" ht="15">
      <c r="A26" s="375"/>
      <c r="B26" s="334">
        <v>17</v>
      </c>
      <c r="C26" s="329" t="s">
        <v>15</v>
      </c>
      <c r="D26" s="415" t="s">
        <v>7</v>
      </c>
      <c r="E26" s="433">
        <f>_xlfn.XLOOKUP(K26,[1]I_CI_1_3!$AI:$AI,[1]I_CI_1_3!$S:$S)</f>
        <v>2.4812122500000009</v>
      </c>
      <c r="F26" s="433">
        <f>_xlfn.XLOOKUP(K26,[1]I_CI_1_3!$AI:$AI,[1]I_CI_1_3!$T:$T)</f>
        <v>2.7569025000000007</v>
      </c>
      <c r="G26" s="834"/>
      <c r="H26" s="834"/>
      <c r="I26" s="834"/>
      <c r="J26" s="375"/>
      <c r="K26" s="826" t="s">
        <v>1193</v>
      </c>
    </row>
    <row r="27" spans="1:157" s="322" customFormat="1" ht="15">
      <c r="A27" s="375"/>
      <c r="B27" s="334">
        <v>18</v>
      </c>
      <c r="C27" s="332" t="s">
        <v>16</v>
      </c>
      <c r="D27" s="415" t="s">
        <v>7</v>
      </c>
      <c r="E27" s="433">
        <f>_xlfn.XLOOKUP(K27,[1]I_CI_1_3!$AI:$AI,[1]I_CI_1_3!$S:$S)</f>
        <v>2.4812122500000009</v>
      </c>
      <c r="F27" s="433">
        <f>_xlfn.XLOOKUP(K27,[1]I_CI_1_3!$AI:$AI,[1]I_CI_1_3!$T:$T)</f>
        <v>2.7569025000000007</v>
      </c>
      <c r="G27" s="834"/>
      <c r="H27" s="834"/>
      <c r="I27" s="834"/>
      <c r="J27" s="375"/>
      <c r="K27" s="826" t="s">
        <v>1194</v>
      </c>
    </row>
    <row r="28" spans="1:157" s="322" customFormat="1" ht="12.75">
      <c r="A28" s="375"/>
      <c r="B28" s="337"/>
      <c r="C28" s="1040" t="s">
        <v>2603</v>
      </c>
      <c r="D28" s="1040"/>
      <c r="E28" s="1040"/>
      <c r="F28" s="1041"/>
      <c r="G28" s="830"/>
      <c r="H28" s="830"/>
      <c r="I28" s="830"/>
      <c r="J28" s="375"/>
    </row>
    <row r="29" spans="1:157" s="322" customFormat="1" ht="15">
      <c r="B29" s="338">
        <v>19</v>
      </c>
      <c r="C29" s="339" t="s">
        <v>959</v>
      </c>
      <c r="D29" s="336" t="s">
        <v>7</v>
      </c>
      <c r="E29" s="433">
        <f>_xlfn.XLOOKUP(K29,[1]I_CI_1_3!$AI:$AI,[1]I_CI_1_3!$S:$S)</f>
        <v>2.1842186625000006</v>
      </c>
      <c r="F29" s="433">
        <f>_xlfn.XLOOKUP(K29,[1]I_CI_1_3!$AI:$AI,[1]I_CI_1_3!$T:$T)</f>
        <v>2.4269096250000008</v>
      </c>
      <c r="G29" s="834"/>
      <c r="H29" s="834"/>
      <c r="I29" s="834"/>
      <c r="J29" s="375"/>
      <c r="K29" s="826" t="s">
        <v>1195</v>
      </c>
    </row>
    <row r="30" spans="1:157" s="322" customFormat="1" ht="12.75" customHeight="1">
      <c r="B30" s="328">
        <v>20</v>
      </c>
      <c r="C30" s="380" t="s">
        <v>960</v>
      </c>
      <c r="D30" s="415" t="s">
        <v>7</v>
      </c>
      <c r="E30" s="433">
        <f>E29/1.08</f>
        <v>2.0224246875000005</v>
      </c>
      <c r="F30" s="433">
        <f>F29/1.054</f>
        <v>2.3025708017077804</v>
      </c>
      <c r="G30" s="834"/>
      <c r="H30" s="834"/>
      <c r="I30" s="834"/>
      <c r="J30" s="375"/>
      <c r="K30" s="826" t="s">
        <v>1198</v>
      </c>
    </row>
    <row r="31" spans="1:157" s="322" customFormat="1" ht="15.75" customHeight="1">
      <c r="B31" s="328">
        <v>21</v>
      </c>
      <c r="C31" s="339" t="s">
        <v>961</v>
      </c>
      <c r="D31" s="415" t="s">
        <v>7</v>
      </c>
      <c r="E31" s="433">
        <f>_xlfn.XLOOKUP(K31,[1]I_CI_1_3!$AI:$AI,[1]I_CI_1_3!$S:$S)</f>
        <v>1.4115866745808616</v>
      </c>
      <c r="F31" s="433">
        <f>_xlfn.XLOOKUP(K31,[1]I_CI_1_3!$AI:$AI,[1]I_CI_1_3!$T:$T)</f>
        <v>1.5684296384231795</v>
      </c>
      <c r="G31" s="834"/>
      <c r="H31" s="834"/>
      <c r="I31" s="834"/>
      <c r="J31" s="375"/>
      <c r="K31" s="826" t="s">
        <v>1197</v>
      </c>
    </row>
    <row r="32" spans="1:157" s="322" customFormat="1" ht="15.75" customHeight="1">
      <c r="B32" s="338">
        <v>22</v>
      </c>
      <c r="C32" s="439" t="s">
        <v>962</v>
      </c>
      <c r="D32" s="415" t="s">
        <v>7</v>
      </c>
      <c r="E32" s="433">
        <f>E31</f>
        <v>1.4115866745808616</v>
      </c>
      <c r="F32" s="433">
        <f>F31</f>
        <v>1.5684296384231795</v>
      </c>
      <c r="G32" s="834"/>
      <c r="H32" s="834"/>
      <c r="I32" s="834"/>
      <c r="J32" s="375"/>
      <c r="K32" s="826" t="s">
        <v>1196</v>
      </c>
    </row>
    <row r="33" spans="1:157" s="322" customFormat="1" ht="12.75">
      <c r="B33" s="1034" t="s">
        <v>10</v>
      </c>
      <c r="C33" s="1034"/>
      <c r="D33" s="1034"/>
      <c r="E33" s="1034"/>
      <c r="F33" s="1034"/>
      <c r="G33" s="588"/>
      <c r="H33" s="588"/>
      <c r="I33" s="588"/>
      <c r="K33" s="375"/>
    </row>
    <row r="34" spans="1:157" s="615" customFormat="1" ht="12.75" customHeight="1">
      <c r="B34" s="1034" t="s">
        <v>953</v>
      </c>
      <c r="C34" s="1034"/>
      <c r="D34" s="1034"/>
      <c r="E34" s="1034"/>
      <c r="F34" s="1034"/>
      <c r="G34" s="1034"/>
      <c r="H34" s="588"/>
      <c r="I34" s="588"/>
      <c r="J34" s="588"/>
      <c r="K34" s="616"/>
    </row>
    <row r="35" spans="1:157" s="615" customFormat="1" ht="41.25" customHeight="1">
      <c r="B35" s="1034" t="s">
        <v>963</v>
      </c>
      <c r="C35" s="1034"/>
      <c r="D35" s="1034"/>
      <c r="E35" s="1034"/>
      <c r="F35" s="1034"/>
      <c r="G35" s="1034"/>
      <c r="H35" s="588"/>
      <c r="I35" s="588"/>
      <c r="J35" s="588"/>
      <c r="K35" s="616"/>
    </row>
    <row r="36" spans="1:157" s="618" customFormat="1" ht="12.75" customHeight="1">
      <c r="A36" s="615"/>
      <c r="B36" s="1034" t="s">
        <v>964</v>
      </c>
      <c r="C36" s="1034"/>
      <c r="D36" s="1034"/>
      <c r="E36" s="1034"/>
      <c r="F36" s="1034"/>
      <c r="G36" s="1034"/>
      <c r="H36" s="588"/>
      <c r="I36" s="588"/>
      <c r="J36" s="588"/>
      <c r="K36" s="616"/>
      <c r="L36" s="617"/>
      <c r="M36" s="617"/>
      <c r="N36" s="617"/>
      <c r="O36" s="617"/>
      <c r="P36" s="617"/>
      <c r="Q36" s="617"/>
      <c r="R36" s="617"/>
      <c r="S36" s="617"/>
      <c r="T36" s="617"/>
      <c r="U36" s="617"/>
      <c r="V36" s="617"/>
      <c r="W36" s="617"/>
      <c r="X36" s="617"/>
      <c r="Y36" s="617"/>
      <c r="Z36" s="617"/>
      <c r="AA36" s="617"/>
      <c r="AB36" s="617"/>
      <c r="AC36" s="617"/>
      <c r="AD36" s="617"/>
      <c r="AE36" s="617"/>
      <c r="AF36" s="617"/>
      <c r="AG36" s="617"/>
      <c r="AH36" s="617"/>
      <c r="AI36" s="617"/>
      <c r="AJ36" s="617"/>
      <c r="AK36" s="617"/>
      <c r="AL36" s="617"/>
      <c r="AM36" s="617"/>
      <c r="AN36" s="617"/>
      <c r="AO36" s="617"/>
      <c r="AP36" s="617"/>
      <c r="AQ36" s="617"/>
      <c r="AR36" s="617"/>
      <c r="AS36" s="617"/>
      <c r="AT36" s="617"/>
      <c r="AU36" s="617"/>
      <c r="AV36" s="617"/>
      <c r="AW36" s="617"/>
      <c r="AX36" s="617"/>
      <c r="AY36" s="617"/>
      <c r="AZ36" s="617"/>
      <c r="BA36" s="617"/>
      <c r="BB36" s="617"/>
      <c r="BC36" s="617"/>
      <c r="BD36" s="617"/>
      <c r="BE36" s="617"/>
      <c r="BF36" s="617"/>
      <c r="BG36" s="617"/>
      <c r="BH36" s="617"/>
      <c r="BI36" s="617"/>
      <c r="BJ36" s="617"/>
      <c r="BK36" s="617"/>
      <c r="BL36" s="617"/>
      <c r="BM36" s="617"/>
      <c r="BN36" s="617"/>
      <c r="BO36" s="617"/>
      <c r="BP36" s="617"/>
      <c r="BQ36" s="617"/>
      <c r="BR36" s="617"/>
      <c r="BS36" s="617"/>
      <c r="BT36" s="617"/>
      <c r="BU36" s="617"/>
      <c r="BV36" s="617"/>
      <c r="BW36" s="617"/>
      <c r="BX36" s="617"/>
      <c r="BY36" s="617"/>
      <c r="BZ36" s="617"/>
      <c r="CA36" s="617"/>
      <c r="CB36" s="617"/>
      <c r="CC36" s="617"/>
      <c r="CD36" s="617"/>
      <c r="CE36" s="617"/>
      <c r="CF36" s="617"/>
      <c r="CG36" s="617"/>
      <c r="CH36" s="617"/>
      <c r="CI36" s="617"/>
      <c r="CJ36" s="617"/>
      <c r="CK36" s="617"/>
      <c r="CL36" s="617"/>
      <c r="CM36" s="617"/>
      <c r="CN36" s="617"/>
      <c r="CO36" s="617"/>
      <c r="CP36" s="617"/>
      <c r="CQ36" s="617"/>
      <c r="CR36" s="617"/>
      <c r="CS36" s="617"/>
      <c r="CT36" s="617"/>
      <c r="CU36" s="617"/>
      <c r="CV36" s="617"/>
      <c r="CW36" s="617"/>
      <c r="CX36" s="617"/>
      <c r="CY36" s="617"/>
      <c r="CZ36" s="617"/>
      <c r="DA36" s="617"/>
      <c r="DB36" s="617"/>
      <c r="DC36" s="617"/>
      <c r="DD36" s="617"/>
      <c r="DE36" s="617"/>
      <c r="DF36" s="617"/>
      <c r="DG36" s="617"/>
      <c r="DH36" s="617"/>
      <c r="DI36" s="617"/>
      <c r="DJ36" s="617"/>
      <c r="DK36" s="617"/>
      <c r="DL36" s="617"/>
      <c r="DM36" s="617"/>
      <c r="DN36" s="617"/>
      <c r="DO36" s="617"/>
      <c r="DP36" s="617"/>
      <c r="DQ36" s="617"/>
      <c r="DR36" s="617"/>
      <c r="DS36" s="617"/>
      <c r="DT36" s="617"/>
      <c r="DU36" s="617"/>
      <c r="DV36" s="617"/>
      <c r="DW36" s="617"/>
      <c r="DX36" s="617"/>
      <c r="DY36" s="617"/>
      <c r="DZ36" s="617"/>
      <c r="EA36" s="617"/>
      <c r="EB36" s="617"/>
      <c r="EC36" s="617"/>
      <c r="ED36" s="617"/>
      <c r="EE36" s="617"/>
      <c r="EF36" s="617"/>
      <c r="EG36" s="617"/>
      <c r="EH36" s="617"/>
      <c r="EI36" s="617"/>
      <c r="EJ36" s="617"/>
      <c r="EK36" s="617"/>
      <c r="EL36" s="617"/>
      <c r="EM36" s="617"/>
      <c r="EN36" s="617"/>
      <c r="EO36" s="617"/>
      <c r="EP36" s="617"/>
      <c r="EQ36" s="617"/>
      <c r="ER36" s="617"/>
      <c r="ES36" s="617"/>
      <c r="ET36" s="617"/>
      <c r="EU36" s="617"/>
      <c r="EV36" s="617"/>
      <c r="EW36" s="617"/>
      <c r="EX36" s="617"/>
      <c r="EY36" s="617"/>
      <c r="EZ36" s="617"/>
      <c r="FA36" s="617"/>
    </row>
    <row r="37" spans="1:157" s="615" customFormat="1" ht="28.5" customHeight="1">
      <c r="B37" s="1034" t="s">
        <v>965</v>
      </c>
      <c r="C37" s="1034"/>
      <c r="D37" s="1034"/>
      <c r="E37" s="1034"/>
      <c r="F37" s="1034"/>
      <c r="G37" s="1034"/>
      <c r="H37" s="588"/>
      <c r="I37" s="588"/>
      <c r="J37" s="588"/>
      <c r="K37" s="616"/>
    </row>
    <row r="38" spans="1:157" s="615" customFormat="1" ht="39" customHeight="1">
      <c r="B38" s="1034" t="s">
        <v>969</v>
      </c>
      <c r="C38" s="1034"/>
      <c r="D38" s="1034"/>
      <c r="E38" s="1034"/>
      <c r="F38" s="1034"/>
      <c r="G38" s="1034"/>
      <c r="H38" s="588"/>
      <c r="I38" s="588"/>
      <c r="J38" s="588"/>
      <c r="K38" s="616"/>
    </row>
    <row r="39" spans="1:157" s="615" customFormat="1" ht="16.5" customHeight="1">
      <c r="B39" s="1034" t="s">
        <v>966</v>
      </c>
      <c r="C39" s="1034"/>
      <c r="D39" s="1034"/>
      <c r="E39" s="1034"/>
      <c r="F39" s="1034"/>
      <c r="G39" s="1034"/>
      <c r="H39" s="588"/>
      <c r="I39" s="588"/>
      <c r="J39" s="588"/>
    </row>
    <row r="40" spans="1:157" s="615" customFormat="1" ht="28.5" customHeight="1">
      <c r="B40" s="1034" t="s">
        <v>967</v>
      </c>
      <c r="C40" s="1034"/>
      <c r="D40" s="1034"/>
      <c r="E40" s="1034"/>
      <c r="F40" s="1034"/>
      <c r="G40" s="1034"/>
      <c r="H40" s="588"/>
      <c r="I40" s="588"/>
      <c r="J40" s="589"/>
    </row>
    <row r="41" spans="1:157" s="615" customFormat="1" ht="42" customHeight="1">
      <c r="B41" s="1034" t="s">
        <v>968</v>
      </c>
      <c r="C41" s="1034"/>
      <c r="D41" s="1034"/>
      <c r="E41" s="1034"/>
      <c r="F41" s="1034"/>
      <c r="G41" s="1034"/>
      <c r="H41" s="588"/>
      <c r="I41" s="588"/>
      <c r="J41" s="588"/>
    </row>
    <row r="42" spans="1:157" s="615" customFormat="1" ht="42" customHeight="1">
      <c r="B42" s="1034" t="s">
        <v>970</v>
      </c>
      <c r="C42" s="1034"/>
      <c r="D42" s="1034"/>
      <c r="E42" s="1034"/>
      <c r="F42" s="1034"/>
      <c r="G42" s="1034"/>
      <c r="H42" s="588"/>
      <c r="I42" s="588"/>
      <c r="J42" s="589"/>
    </row>
    <row r="43" spans="1:157" s="322" customFormat="1">
      <c r="B43" s="323"/>
      <c r="C43" s="610"/>
      <c r="D43" s="610"/>
      <c r="E43" s="610"/>
      <c r="F43" s="610"/>
      <c r="G43" s="610"/>
      <c r="H43" s="610"/>
      <c r="I43" s="610"/>
      <c r="J43" s="610"/>
    </row>
    <row r="44" spans="1:157">
      <c r="C44" s="323"/>
      <c r="D44" s="323"/>
    </row>
    <row r="45" spans="1:157">
      <c r="C45" s="323"/>
      <c r="D45" s="323"/>
    </row>
    <row r="46" spans="1:157">
      <c r="C46" s="323"/>
      <c r="D46" s="323"/>
    </row>
    <row r="47" spans="1:157">
      <c r="C47" s="323"/>
      <c r="D47" s="323"/>
    </row>
    <row r="48" spans="1:157">
      <c r="C48" s="323"/>
      <c r="D48" s="323"/>
    </row>
    <row r="49" spans="3:9">
      <c r="C49" s="323"/>
      <c r="D49" s="323"/>
    </row>
    <row r="50" spans="3:9">
      <c r="C50" s="323"/>
      <c r="D50" s="323"/>
    </row>
    <row r="51" spans="3:9">
      <c r="C51" s="323"/>
      <c r="D51" s="323"/>
    </row>
    <row r="52" spans="3:9">
      <c r="E52" s="315"/>
      <c r="F52" s="315"/>
      <c r="G52" s="315"/>
      <c r="H52" s="315"/>
      <c r="I52" s="315"/>
    </row>
  </sheetData>
  <mergeCells count="21">
    <mergeCell ref="B2:F2"/>
    <mergeCell ref="B1:G1"/>
    <mergeCell ref="B38:G38"/>
    <mergeCell ref="B39:G39"/>
    <mergeCell ref="B40:G40"/>
    <mergeCell ref="B22:F22"/>
    <mergeCell ref="C28:F28"/>
    <mergeCell ref="E4:F4"/>
    <mergeCell ref="D4:D5"/>
    <mergeCell ref="C4:C5"/>
    <mergeCell ref="B4:B5"/>
    <mergeCell ref="B6:F6"/>
    <mergeCell ref="B14:F14"/>
    <mergeCell ref="B21:F21"/>
    <mergeCell ref="B41:G41"/>
    <mergeCell ref="B42:G42"/>
    <mergeCell ref="B33:F33"/>
    <mergeCell ref="B34:G34"/>
    <mergeCell ref="B35:G35"/>
    <mergeCell ref="B36:G36"/>
    <mergeCell ref="B37:G37"/>
  </mergeCells>
  <pageMargins left="0.23622047244094491" right="0.23622047244094491" top="0.74803149606299213" bottom="0.74803149606299213" header="0.31496062992125984" footer="0.31496062992125984"/>
  <pageSetup paperSize="9" scale="90" firstPageNumber="20" fitToHeight="0" orientation="portrait" useFirstPageNumber="1" r:id="rId1"/>
  <headerFooter alignWithMargins="0">
    <oddHeader>&amp;CDRAFT</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oaie7">
    <tabColor indexed="46"/>
    <pageSetUpPr fitToPage="1"/>
  </sheetPr>
  <dimension ref="B1:R69"/>
  <sheetViews>
    <sheetView topLeftCell="B46" zoomScale="115" zoomScaleNormal="115" workbookViewId="0">
      <selection activeCell="C15" sqref="C15"/>
    </sheetView>
  </sheetViews>
  <sheetFormatPr defaultColWidth="10.28515625" defaultRowHeight="12.75"/>
  <cols>
    <col min="1" max="1" width="6.85546875" style="343" customWidth="1"/>
    <col min="2" max="2" width="6.140625" style="343" customWidth="1"/>
    <col min="3" max="3" width="45" style="343" customWidth="1"/>
    <col min="4" max="4" width="23" style="343" customWidth="1"/>
    <col min="5" max="5" width="9.85546875" style="343" customWidth="1"/>
    <col min="6" max="6" width="8.140625" style="343" customWidth="1"/>
    <col min="7" max="7" width="10.28515625" style="343"/>
    <col min="8" max="9" width="6" style="343" bestFit="1" customWidth="1"/>
    <col min="10" max="12" width="10.28515625" style="343"/>
    <col min="13" max="13" width="0" style="343" hidden="1" customWidth="1"/>
    <col min="14" max="14" width="16" style="343" hidden="1" customWidth="1"/>
    <col min="15" max="15" width="0" style="343" hidden="1" customWidth="1"/>
    <col min="16" max="16384" width="10.28515625" style="343"/>
  </cols>
  <sheetData>
    <row r="1" spans="2:14">
      <c r="B1" s="1215" t="s">
        <v>211</v>
      </c>
      <c r="C1" s="1215"/>
      <c r="D1" s="1215"/>
      <c r="E1" s="1215"/>
      <c r="F1" s="1215"/>
      <c r="G1" s="1215"/>
      <c r="H1" s="662"/>
      <c r="I1" s="662"/>
      <c r="J1" s="662"/>
    </row>
    <row r="2" spans="2:14" ht="12.95" customHeight="1">
      <c r="B2" s="28"/>
      <c r="C2" s="28"/>
      <c r="D2" s="28"/>
      <c r="E2" s="28"/>
      <c r="F2" s="28"/>
      <c r="G2" s="28"/>
    </row>
    <row r="3" spans="2:14">
      <c r="B3" s="1216" t="s">
        <v>2649</v>
      </c>
      <c r="C3" s="1216"/>
      <c r="D3" s="1216"/>
      <c r="E3" s="1216"/>
      <c r="F3" s="1216"/>
      <c r="G3" s="1216"/>
      <c r="H3" s="812"/>
      <c r="I3" s="812"/>
      <c r="J3" s="812"/>
    </row>
    <row r="4" spans="2:14">
      <c r="B4" s="28"/>
      <c r="C4" s="887"/>
      <c r="D4" s="887"/>
      <c r="E4" s="887"/>
      <c r="F4" s="28"/>
      <c r="G4" s="28"/>
    </row>
    <row r="5" spans="2:14" s="342" customFormat="1" ht="18" customHeight="1">
      <c r="B5" s="344"/>
      <c r="C5" s="345"/>
      <c r="D5" s="345"/>
      <c r="E5" s="344"/>
      <c r="F5" s="368"/>
      <c r="G5" s="368"/>
    </row>
    <row r="6" spans="2:14" s="342" customFormat="1" ht="25.5">
      <c r="B6" s="607" t="s">
        <v>212</v>
      </c>
      <c r="C6" s="607" t="s">
        <v>2</v>
      </c>
      <c r="D6" s="607" t="s">
        <v>833</v>
      </c>
      <c r="E6" s="607" t="s">
        <v>3</v>
      </c>
      <c r="F6" s="1171" t="s">
        <v>2637</v>
      </c>
      <c r="G6" s="1172"/>
    </row>
    <row r="7" spans="2:14" s="342" customFormat="1" ht="29.25" customHeight="1">
      <c r="B7" s="1227" t="s">
        <v>2644</v>
      </c>
      <c r="C7" s="1227"/>
      <c r="D7" s="1227"/>
      <c r="E7" s="1227"/>
      <c r="F7" s="1227"/>
      <c r="G7" s="1227"/>
      <c r="H7" s="459"/>
      <c r="I7" s="459"/>
      <c r="J7" s="459"/>
      <c r="K7" s="459"/>
    </row>
    <row r="8" spans="2:14" s="342" customFormat="1">
      <c r="B8" s="1194" t="s">
        <v>2645</v>
      </c>
      <c r="C8" s="1195"/>
      <c r="D8" s="1195"/>
      <c r="E8" s="1196"/>
      <c r="F8" s="638" t="s">
        <v>5</v>
      </c>
      <c r="G8" s="638" t="s">
        <v>6</v>
      </c>
      <c r="H8" s="459"/>
      <c r="I8" s="459"/>
      <c r="J8" s="459"/>
      <c r="K8" s="459"/>
    </row>
    <row r="9" spans="2:14" s="342" customFormat="1">
      <c r="B9" s="123">
        <v>1</v>
      </c>
      <c r="C9" s="144" t="s">
        <v>213</v>
      </c>
      <c r="D9" s="63" t="s">
        <v>324</v>
      </c>
      <c r="E9" s="63" t="s">
        <v>214</v>
      </c>
      <c r="F9" s="105">
        <f>_xlfn.XLOOKUP(N9,[1]III_CII!$AI:$AI,[1]III_CII!$S:$S)</f>
        <v>3.2376712499999996</v>
      </c>
      <c r="G9" s="105">
        <f>_xlfn.XLOOKUP(N9,[1]III_CII!$AI:$AI,[1]III_CII!$T:$T)</f>
        <v>3.5974124999999995</v>
      </c>
      <c r="N9" s="852" t="s">
        <v>1678</v>
      </c>
    </row>
    <row r="10" spans="2:14" s="342" customFormat="1">
      <c r="B10" s="123">
        <v>2</v>
      </c>
      <c r="C10" s="144" t="s">
        <v>215</v>
      </c>
      <c r="D10" s="63" t="s">
        <v>324</v>
      </c>
      <c r="E10" s="63" t="s">
        <v>214</v>
      </c>
      <c r="F10" s="105">
        <f>_xlfn.XLOOKUP(N10,[1]III_CII!$AI:$AI,[1]III_CII!$S:$S)</f>
        <v>3.0114990000000006</v>
      </c>
      <c r="G10" s="105">
        <f>_xlfn.XLOOKUP(N10,[1]III_CII!$AI:$AI,[1]III_CII!$T:$T)</f>
        <v>3.3461100000000004</v>
      </c>
      <c r="N10" s="852" t="s">
        <v>1679</v>
      </c>
    </row>
    <row r="11" spans="2:14" s="342" customFormat="1">
      <c r="B11" s="123">
        <v>3</v>
      </c>
      <c r="C11" s="144" t="s">
        <v>162</v>
      </c>
      <c r="D11" s="63" t="s">
        <v>324</v>
      </c>
      <c r="E11" s="63" t="s">
        <v>214</v>
      </c>
      <c r="F11" s="105">
        <f>_xlfn.XLOOKUP(N11,[1]III_CII!$AI:$AI,[1]III_CII!$S:$S)</f>
        <v>3.0114990000000006</v>
      </c>
      <c r="G11" s="105">
        <f>_xlfn.XLOOKUP(N11,[1]III_CII!$AI:$AI,[1]III_CII!$T:$T)</f>
        <v>3.3461100000000004</v>
      </c>
      <c r="N11" s="852" t="s">
        <v>1680</v>
      </c>
    </row>
    <row r="12" spans="2:14" s="342" customFormat="1">
      <c r="B12" s="123">
        <v>4</v>
      </c>
      <c r="C12" s="144" t="s">
        <v>216</v>
      </c>
      <c r="D12" s="63" t="s">
        <v>324</v>
      </c>
      <c r="E12" s="63" t="s">
        <v>214</v>
      </c>
      <c r="F12" s="105">
        <f>_xlfn.XLOOKUP(N12,[1]III_CII!$AI:$AI,[1]III_CII!$S:$S)</f>
        <v>2.6163000000000003</v>
      </c>
      <c r="G12" s="105">
        <f>_xlfn.XLOOKUP(N12,[1]III_CII!$AI:$AI,[1]III_CII!$T:$T)</f>
        <v>2.907</v>
      </c>
      <c r="N12" s="852" t="s">
        <v>1681</v>
      </c>
    </row>
    <row r="13" spans="2:14" s="342" customFormat="1">
      <c r="B13" s="123">
        <v>5</v>
      </c>
      <c r="C13" s="144" t="s">
        <v>217</v>
      </c>
      <c r="D13" s="63" t="s">
        <v>324</v>
      </c>
      <c r="E13" s="63" t="s">
        <v>214</v>
      </c>
      <c r="F13" s="105">
        <f>_xlfn.XLOOKUP(N13,[1]III_CII!$AI:$AI,[1]III_CII!$S:$S)</f>
        <v>2.4203528999999997</v>
      </c>
      <c r="G13" s="105">
        <f>_xlfn.XLOOKUP(N13,[1]III_CII!$AI:$AI,[1]III_CII!$T:$T)</f>
        <v>2.6892809999999998</v>
      </c>
      <c r="N13" s="852" t="s">
        <v>1682</v>
      </c>
    </row>
    <row r="14" spans="2:14" s="342" customFormat="1">
      <c r="B14" s="123">
        <v>6</v>
      </c>
      <c r="C14" s="144" t="s">
        <v>16</v>
      </c>
      <c r="D14" s="63" t="s">
        <v>324</v>
      </c>
      <c r="E14" s="63" t="s">
        <v>214</v>
      </c>
      <c r="F14" s="105">
        <f>_xlfn.XLOOKUP(N14,[1]III_CII!$AI:$AI,[1]III_CII!$S:$S)</f>
        <v>2.4203528999999997</v>
      </c>
      <c r="G14" s="105">
        <f>_xlfn.XLOOKUP(N14,[1]III_CII!$AI:$AI,[1]III_CII!$T:$T)</f>
        <v>2.6892809999999998</v>
      </c>
      <c r="N14" s="852" t="s">
        <v>1683</v>
      </c>
    </row>
    <row r="15" spans="2:14" s="342" customFormat="1">
      <c r="B15" s="63">
        <v>7</v>
      </c>
      <c r="C15" s="144" t="s">
        <v>218</v>
      </c>
      <c r="D15" s="63" t="s">
        <v>324</v>
      </c>
      <c r="E15" s="63" t="s">
        <v>214</v>
      </c>
      <c r="F15" s="105">
        <f>_xlfn.XLOOKUP(N15,[1]III_CII!$AI:$AI,[1]III_CII!$S:$S)</f>
        <v>2.1341269647887326</v>
      </c>
      <c r="G15" s="105">
        <f>_xlfn.XLOOKUP(N15,[1]III_CII!$AI:$AI,[1]III_CII!$T:$T)</f>
        <v>2.3712521830985915</v>
      </c>
      <c r="N15" s="852" t="s">
        <v>1684</v>
      </c>
    </row>
    <row r="16" spans="2:14" s="342" customFormat="1">
      <c r="B16" s="123">
        <v>8</v>
      </c>
      <c r="C16" s="144" t="s">
        <v>219</v>
      </c>
      <c r="D16" s="63" t="s">
        <v>324</v>
      </c>
      <c r="E16" s="63" t="s">
        <v>220</v>
      </c>
      <c r="F16" s="105">
        <f>_xlfn.XLOOKUP(N16,[1]III_CII!$AI:$AI,[1]III_CII!$S:$S)</f>
        <v>1.9022703615115204</v>
      </c>
      <c r="G16" s="105">
        <f>_xlfn.XLOOKUP(N16,[1]III_CII!$AI:$AI,[1]III_CII!$T:$T)</f>
        <v>2.1136337350128005</v>
      </c>
      <c r="J16" s="346"/>
      <c r="N16" s="852" t="s">
        <v>1685</v>
      </c>
    </row>
    <row r="17" spans="2:14" s="342" customFormat="1">
      <c r="B17" s="63">
        <v>9</v>
      </c>
      <c r="C17" s="144" t="s">
        <v>100</v>
      </c>
      <c r="D17" s="63" t="s">
        <v>324</v>
      </c>
      <c r="E17" s="140"/>
      <c r="F17" s="105">
        <f>_xlfn.XLOOKUP(N17,[1]III_CII!$AI:$AI,[1]III_CII!$S:$S)</f>
        <v>1.5852253012596005</v>
      </c>
      <c r="G17" s="105">
        <f>_xlfn.XLOOKUP(N17,[1]III_CII!$AI:$AI,[1]III_CII!$T:$T)</f>
        <v>1.7613614458440006</v>
      </c>
      <c r="N17" s="852" t="s">
        <v>1686</v>
      </c>
    </row>
    <row r="18" spans="2:14" s="342" customFormat="1">
      <c r="B18" s="1194" t="s">
        <v>2642</v>
      </c>
      <c r="C18" s="1195"/>
      <c r="D18" s="1195"/>
      <c r="E18" s="1196"/>
      <c r="F18" s="1202" t="s">
        <v>19</v>
      </c>
      <c r="G18" s="1203"/>
    </row>
    <row r="19" spans="2:14" s="342" customFormat="1">
      <c r="B19" s="1221">
        <v>10</v>
      </c>
      <c r="C19" s="1218" t="s">
        <v>849</v>
      </c>
      <c r="D19" s="995" t="s">
        <v>811</v>
      </c>
      <c r="E19" s="996" t="s">
        <v>223</v>
      </c>
      <c r="F19" s="1209">
        <f>_xlfn.XLOOKUP(N19,[1]III_CII!$AI:$AI,[1]III_CII!$T:$T)</f>
        <v>1.8284175000000003</v>
      </c>
      <c r="G19" s="1210"/>
      <c r="N19" s="865" t="s">
        <v>1687</v>
      </c>
    </row>
    <row r="20" spans="2:14" s="342" customFormat="1">
      <c r="B20" s="1222"/>
      <c r="C20" s="1219"/>
      <c r="D20" s="995" t="s">
        <v>89</v>
      </c>
      <c r="E20" s="996" t="s">
        <v>223</v>
      </c>
      <c r="F20" s="1209">
        <f>_xlfn.XLOOKUP(N20,[1]III_CII!$AI:$AI,[1]III_CII!$T:$T)</f>
        <v>1.7687189520000008</v>
      </c>
      <c r="G20" s="1210" t="s">
        <v>324</v>
      </c>
      <c r="N20" s="865" t="s">
        <v>1688</v>
      </c>
    </row>
    <row r="21" spans="2:14" s="342" customFormat="1">
      <c r="B21" s="1222"/>
      <c r="C21" s="1219"/>
      <c r="D21" s="995" t="s">
        <v>90</v>
      </c>
      <c r="E21" s="996" t="s">
        <v>223</v>
      </c>
      <c r="F21" s="1209">
        <f>_xlfn.XLOOKUP(N21,[1]III_CII!$AI:$AI,[1]III_CII!$T:$T)</f>
        <v>1.6079263200000005</v>
      </c>
      <c r="G21" s="1210" t="s">
        <v>324</v>
      </c>
      <c r="N21" s="865" t="s">
        <v>1689</v>
      </c>
    </row>
    <row r="22" spans="2:14" s="342" customFormat="1">
      <c r="B22" s="1223"/>
      <c r="C22" s="1220"/>
      <c r="D22" s="995" t="s">
        <v>34</v>
      </c>
      <c r="E22" s="996" t="s">
        <v>223</v>
      </c>
      <c r="F22" s="1209">
        <f>_xlfn.XLOOKUP(N22,[1]III_CII!$AI:$AI,[1]III_CII!$T:$T)</f>
        <v>1.541736</v>
      </c>
      <c r="G22" s="1210" t="s">
        <v>324</v>
      </c>
      <c r="N22" s="865" t="s">
        <v>1690</v>
      </c>
    </row>
    <row r="23" spans="2:14" s="342" customFormat="1">
      <c r="B23" s="1221">
        <v>11</v>
      </c>
      <c r="C23" s="1224" t="s">
        <v>848</v>
      </c>
      <c r="D23" s="995" t="s">
        <v>89</v>
      </c>
      <c r="E23" s="996" t="s">
        <v>32</v>
      </c>
      <c r="F23" s="1209">
        <f>_xlfn.XLOOKUP(N23,[1]III_CII!$AI:$AI,[1]III_CII!$T:$T)</f>
        <v>1.575029308125</v>
      </c>
      <c r="G23" s="1210" t="s">
        <v>324</v>
      </c>
      <c r="N23" s="865" t="s">
        <v>1691</v>
      </c>
    </row>
    <row r="24" spans="2:14" s="342" customFormat="1">
      <c r="B24" s="1222"/>
      <c r="C24" s="1225"/>
      <c r="D24" s="995" t="s">
        <v>90</v>
      </c>
      <c r="E24" s="996" t="s">
        <v>32</v>
      </c>
      <c r="F24" s="1209">
        <f>_xlfn.XLOOKUP(N24,[1]III_CII!$AI:$AI,[1]III_CII!$T:$T)</f>
        <v>1.4533062038950002</v>
      </c>
      <c r="G24" s="1210" t="s">
        <v>324</v>
      </c>
      <c r="N24" s="865" t="s">
        <v>1692</v>
      </c>
    </row>
    <row r="25" spans="2:14" s="342" customFormat="1">
      <c r="B25" s="1222"/>
      <c r="C25" s="1225"/>
      <c r="D25" s="995" t="s">
        <v>485</v>
      </c>
      <c r="E25" s="996" t="s">
        <v>32</v>
      </c>
      <c r="F25" s="1209">
        <f>_xlfn.XLOOKUP(N25,[1]III_CII!$AI:$AI,[1]III_CII!$T:$T)</f>
        <v>1.37671511534375</v>
      </c>
      <c r="G25" s="1210" t="s">
        <v>324</v>
      </c>
      <c r="N25" s="865" t="s">
        <v>1693</v>
      </c>
    </row>
    <row r="26" spans="2:14" s="342" customFormat="1">
      <c r="B26" s="1223"/>
      <c r="C26" s="1226"/>
      <c r="D26" s="995" t="s">
        <v>34</v>
      </c>
      <c r="E26" s="996" t="s">
        <v>32</v>
      </c>
      <c r="F26" s="1209">
        <f>_xlfn.XLOOKUP(N26,[1]III_CII!$AI:$AI,[1]III_CII!$T:$T)</f>
        <v>1.3369057197234375</v>
      </c>
      <c r="G26" s="1210" t="s">
        <v>324</v>
      </c>
      <c r="N26" s="865" t="s">
        <v>1694</v>
      </c>
    </row>
    <row r="27" spans="2:14" s="342" customFormat="1">
      <c r="B27" s="1221">
        <v>12</v>
      </c>
      <c r="C27" s="1218" t="s">
        <v>847</v>
      </c>
      <c r="D27" s="995" t="s">
        <v>799</v>
      </c>
      <c r="E27" s="996" t="s">
        <v>131</v>
      </c>
      <c r="F27" s="1209">
        <f>_xlfn.XLOOKUP(N27,[1]III_CII!$AI:$AI,[1]III_CII!$T:$T)</f>
        <v>1.5025702453125001</v>
      </c>
      <c r="G27" s="1210" t="s">
        <v>324</v>
      </c>
      <c r="N27" s="865" t="s">
        <v>1695</v>
      </c>
    </row>
    <row r="28" spans="2:14" s="342" customFormat="1">
      <c r="B28" s="1222"/>
      <c r="C28" s="1219"/>
      <c r="D28" s="995" t="s">
        <v>831</v>
      </c>
      <c r="E28" s="996" t="s">
        <v>131</v>
      </c>
      <c r="F28" s="1209">
        <f>_xlfn.XLOOKUP(N28,[1]III_CII!$AI:$AI,[1]III_CII!$T:$T)</f>
        <v>1.4191541832195003</v>
      </c>
      <c r="G28" s="1210" t="s">
        <v>324</v>
      </c>
      <c r="N28" s="865" t="s">
        <v>1696</v>
      </c>
    </row>
    <row r="29" spans="2:14" s="342" customFormat="1">
      <c r="B29" s="1222"/>
      <c r="C29" s="1219"/>
      <c r="D29" s="995" t="s">
        <v>832</v>
      </c>
      <c r="E29" s="996" t="s">
        <v>131</v>
      </c>
      <c r="F29" s="1209">
        <f>_xlfn.XLOOKUP(N29,[1]III_CII!$AI:$AI,[1]III_CII!$T:$T)</f>
        <v>1.3424317784718753</v>
      </c>
      <c r="G29" s="1210" t="s">
        <v>324</v>
      </c>
      <c r="N29" s="865" t="s">
        <v>1697</v>
      </c>
    </row>
    <row r="30" spans="2:14" s="342" customFormat="1">
      <c r="B30" s="1223"/>
      <c r="C30" s="1220"/>
      <c r="D30" s="995" t="s">
        <v>34</v>
      </c>
      <c r="E30" s="996" t="s">
        <v>131</v>
      </c>
      <c r="F30" s="1209">
        <f>_xlfn.XLOOKUP(N30,[1]III_CII!$AI:$AI,[1]III_CII!$T:$T)</f>
        <v>1.3043497942617188</v>
      </c>
      <c r="G30" s="1210" t="s">
        <v>324</v>
      </c>
      <c r="N30" s="865" t="s">
        <v>1698</v>
      </c>
    </row>
    <row r="31" spans="2:14" s="342" customFormat="1">
      <c r="B31" s="1221">
        <v>13</v>
      </c>
      <c r="C31" s="1218" t="s">
        <v>846</v>
      </c>
      <c r="D31" s="995" t="s">
        <v>861</v>
      </c>
      <c r="E31" s="996" t="s">
        <v>33</v>
      </c>
      <c r="F31" s="1209">
        <f>_xlfn.XLOOKUP(N31,[1]III_CII!$AI:$AI,[1]III_CII!$T:$T)</f>
        <v>1.4301111825000001</v>
      </c>
      <c r="G31" s="1210" t="s">
        <v>324</v>
      </c>
      <c r="N31" s="865" t="s">
        <v>1699</v>
      </c>
    </row>
    <row r="32" spans="2:14" s="342" customFormat="1">
      <c r="B32" s="1222"/>
      <c r="C32" s="1219"/>
      <c r="D32" s="995" t="s">
        <v>830</v>
      </c>
      <c r="E32" s="996" t="s">
        <v>33</v>
      </c>
      <c r="F32" s="1209">
        <f>_xlfn.XLOOKUP(N32,[1]III_CII!$AI:$AI,[1]III_CII!$T:$T)</f>
        <v>1.3850021625440005</v>
      </c>
      <c r="G32" s="1210" t="s">
        <v>324</v>
      </c>
      <c r="N32" s="865" t="s">
        <v>1700</v>
      </c>
    </row>
    <row r="33" spans="2:18" s="342" customFormat="1">
      <c r="B33" s="1222"/>
      <c r="C33" s="1219"/>
      <c r="D33" s="995" t="s">
        <v>831</v>
      </c>
      <c r="E33" s="996" t="s">
        <v>33</v>
      </c>
      <c r="F33" s="1209">
        <f>_xlfn.XLOOKUP(N33,[1]III_CII!$AI:$AI,[1]III_CII!$T:$T)</f>
        <v>1.3081484416000004</v>
      </c>
      <c r="G33" s="1210" t="s">
        <v>324</v>
      </c>
      <c r="N33" s="865" t="s">
        <v>1701</v>
      </c>
    </row>
    <row r="34" spans="2:18" s="342" customFormat="1">
      <c r="B34" s="1223"/>
      <c r="C34" s="1220"/>
      <c r="D34" s="995" t="s">
        <v>34</v>
      </c>
      <c r="E34" s="996" t="s">
        <v>33</v>
      </c>
      <c r="F34" s="1209">
        <f>_xlfn.XLOOKUP(N34,[1]III_CII!$AI:$AI,[1]III_CII!$T:$T)</f>
        <v>1.2717938688000001</v>
      </c>
      <c r="G34" s="1210" t="s">
        <v>324</v>
      </c>
      <c r="N34" s="865" t="s">
        <v>1702</v>
      </c>
    </row>
    <row r="35" spans="2:18" s="342" customFormat="1">
      <c r="B35" s="1008">
        <v>14</v>
      </c>
      <c r="C35" s="1009" t="s">
        <v>224</v>
      </c>
      <c r="D35" s="996" t="s">
        <v>324</v>
      </c>
      <c r="E35" s="996"/>
      <c r="F35" s="1209">
        <f>_xlfn.XLOOKUP(N35,[1]III_CII!$AI:$AI,[1]III_CII!$T:$T)</f>
        <v>1.1549386648800002</v>
      </c>
      <c r="G35" s="1210" t="s">
        <v>324</v>
      </c>
      <c r="J35" s="348"/>
      <c r="K35" s="348"/>
      <c r="L35" s="348"/>
      <c r="M35" s="348"/>
      <c r="N35" s="865" t="s">
        <v>1703</v>
      </c>
    </row>
    <row r="36" spans="2:18" s="342" customFormat="1">
      <c r="B36" s="1010">
        <v>15</v>
      </c>
      <c r="C36" s="1009" t="s">
        <v>225</v>
      </c>
      <c r="D36" s="996" t="s">
        <v>324</v>
      </c>
      <c r="E36" s="996"/>
      <c r="F36" s="1209">
        <f>_xlfn.XLOOKUP(N36,[1]III_CII!$AI:$AI,[1]III_CII!$T:$T)</f>
        <v>1</v>
      </c>
      <c r="G36" s="1210" t="s">
        <v>324</v>
      </c>
      <c r="J36" s="344"/>
      <c r="K36" s="344"/>
      <c r="L36" s="344"/>
      <c r="M36" s="344"/>
      <c r="N36" s="865" t="s">
        <v>1704</v>
      </c>
      <c r="O36" s="344"/>
      <c r="P36" s="344"/>
      <c r="Q36" s="344"/>
      <c r="R36" s="344"/>
    </row>
    <row r="37" spans="2:18" s="342" customFormat="1">
      <c r="B37" s="1217" t="s">
        <v>2646</v>
      </c>
      <c r="C37" s="1217"/>
      <c r="D37" s="1217"/>
      <c r="E37" s="1217"/>
      <c r="F37" s="1217"/>
      <c r="G37" s="1217"/>
    </row>
    <row r="38" spans="2:18" s="342" customFormat="1">
      <c r="B38" s="1194" t="s">
        <v>2645</v>
      </c>
      <c r="C38" s="1195"/>
      <c r="D38" s="1195"/>
      <c r="E38" s="1196"/>
      <c r="F38" s="638" t="s">
        <v>5</v>
      </c>
      <c r="G38" s="638" t="s">
        <v>6</v>
      </c>
      <c r="H38" s="459"/>
      <c r="I38" s="459"/>
      <c r="J38" s="459"/>
      <c r="K38" s="459"/>
    </row>
    <row r="39" spans="2:18" s="342" customFormat="1">
      <c r="B39" s="123">
        <v>16</v>
      </c>
      <c r="C39" s="144" t="s">
        <v>213</v>
      </c>
      <c r="D39" s="63" t="s">
        <v>324</v>
      </c>
      <c r="E39" s="63" t="s">
        <v>214</v>
      </c>
      <c r="F39" s="403">
        <f>_xlfn.XLOOKUP(N39,[1]III_CII!$AI:$AI,[1]III_CII!$S:$S)</f>
        <v>2.5901369999999999</v>
      </c>
      <c r="G39" s="403">
        <f>_xlfn.XLOOKUP(N39,[1]III_CII!$AI:$AI,[1]III_CII!$T:$T)</f>
        <v>2.8779299999999997</v>
      </c>
      <c r="N39" s="852" t="s">
        <v>1705</v>
      </c>
    </row>
    <row r="40" spans="2:18" s="342" customFormat="1">
      <c r="B40" s="123">
        <v>17</v>
      </c>
      <c r="C40" s="144" t="s">
        <v>215</v>
      </c>
      <c r="D40" s="63" t="s">
        <v>324</v>
      </c>
      <c r="E40" s="63" t="s">
        <v>214</v>
      </c>
      <c r="F40" s="403">
        <f>_xlfn.XLOOKUP(N40,[1]III_CII!$AI:$AI,[1]III_CII!$S:$S)</f>
        <v>2.4091992000000002</v>
      </c>
      <c r="G40" s="403">
        <f>_xlfn.XLOOKUP(N40,[1]III_CII!$AI:$AI,[1]III_CII!$T:$T)</f>
        <v>2.6768880000000004</v>
      </c>
      <c r="N40" s="852" t="s">
        <v>1706</v>
      </c>
    </row>
    <row r="41" spans="2:18" s="342" customFormat="1">
      <c r="B41" s="123">
        <v>18</v>
      </c>
      <c r="C41" s="144" t="s">
        <v>162</v>
      </c>
      <c r="D41" s="63" t="s">
        <v>324</v>
      </c>
      <c r="E41" s="63" t="s">
        <v>214</v>
      </c>
      <c r="F41" s="403">
        <f>_xlfn.XLOOKUP(N41,[1]III_CII!$AI:$AI,[1]III_CII!$S:$S)</f>
        <v>2.4091992000000002</v>
      </c>
      <c r="G41" s="403">
        <f>_xlfn.XLOOKUP(N41,[1]III_CII!$AI:$AI,[1]III_CII!$T:$T)</f>
        <v>2.6768880000000004</v>
      </c>
      <c r="N41" s="852" t="s">
        <v>1707</v>
      </c>
    </row>
    <row r="42" spans="2:18" s="342" customFormat="1">
      <c r="B42" s="123">
        <v>19</v>
      </c>
      <c r="C42" s="144" t="s">
        <v>216</v>
      </c>
      <c r="D42" s="63" t="s">
        <v>324</v>
      </c>
      <c r="E42" s="63" t="s">
        <v>214</v>
      </c>
      <c r="F42" s="403">
        <f>_xlfn.XLOOKUP(N42,[1]III_CII!$AI:$AI,[1]III_CII!$S:$S)</f>
        <v>2.0930400000000002</v>
      </c>
      <c r="G42" s="403">
        <f>_xlfn.XLOOKUP(N42,[1]III_CII!$AI:$AI,[1]III_CII!$T:$T)</f>
        <v>2.3256000000000001</v>
      </c>
      <c r="N42" s="852" t="s">
        <v>1708</v>
      </c>
    </row>
    <row r="43" spans="2:18" s="342" customFormat="1">
      <c r="B43" s="123">
        <v>20</v>
      </c>
      <c r="C43" s="144" t="s">
        <v>217</v>
      </c>
      <c r="D43" s="63" t="s">
        <v>324</v>
      </c>
      <c r="E43" s="63" t="s">
        <v>214</v>
      </c>
      <c r="F43" s="403">
        <f>_xlfn.XLOOKUP(N43,[1]III_CII!$AI:$AI,[1]III_CII!$S:$S)</f>
        <v>1.9362823200000001</v>
      </c>
      <c r="G43" s="403">
        <f>_xlfn.XLOOKUP(N43,[1]III_CII!$AI:$AI,[1]III_CII!$T:$T)</f>
        <v>2.1514248</v>
      </c>
      <c r="N43" s="852" t="s">
        <v>1709</v>
      </c>
    </row>
    <row r="44" spans="2:18" s="342" customFormat="1">
      <c r="B44" s="123">
        <v>21</v>
      </c>
      <c r="C44" s="144" t="s">
        <v>16</v>
      </c>
      <c r="D44" s="63" t="s">
        <v>324</v>
      </c>
      <c r="E44" s="63" t="s">
        <v>214</v>
      </c>
      <c r="F44" s="403">
        <f>_xlfn.XLOOKUP(N44,[1]III_CII!$AI:$AI,[1]III_CII!$S:$S)</f>
        <v>1.9362823200000001</v>
      </c>
      <c r="G44" s="403">
        <f>_xlfn.XLOOKUP(N44,[1]III_CII!$AI:$AI,[1]III_CII!$T:$T)</f>
        <v>2.1514248</v>
      </c>
      <c r="N44" s="852" t="s">
        <v>1710</v>
      </c>
    </row>
    <row r="45" spans="2:18" s="342" customFormat="1">
      <c r="B45" s="63">
        <v>22</v>
      </c>
      <c r="C45" s="144" t="s">
        <v>218</v>
      </c>
      <c r="D45" s="63" t="s">
        <v>324</v>
      </c>
      <c r="E45" s="63" t="s">
        <v>214</v>
      </c>
      <c r="F45" s="403">
        <f>_xlfn.XLOOKUP(N45,[1]III_CII!$AI:$AI,[1]III_CII!$S:$S)</f>
        <v>1.7073015718309861</v>
      </c>
      <c r="G45" s="403">
        <f>_xlfn.XLOOKUP(N45,[1]III_CII!$AI:$AI,[1]III_CII!$T:$T)</f>
        <v>1.8970017464788733</v>
      </c>
      <c r="N45" s="852" t="s">
        <v>1711</v>
      </c>
    </row>
    <row r="46" spans="2:18" s="342" customFormat="1">
      <c r="B46" s="123">
        <v>23</v>
      </c>
      <c r="C46" s="144" t="s">
        <v>219</v>
      </c>
      <c r="D46" s="63" t="s">
        <v>324</v>
      </c>
      <c r="E46" s="144" t="s">
        <v>220</v>
      </c>
      <c r="F46" s="403">
        <f>_xlfn.XLOOKUP(N46,[1]III_CII!$AI:$AI,[1]III_CII!$S:$S)</f>
        <v>1.9022703615115204</v>
      </c>
      <c r="G46" s="403">
        <f>_xlfn.XLOOKUP(N46,[1]III_CII!$AI:$AI,[1]III_CII!$T:$T)</f>
        <v>2.1136337350128005</v>
      </c>
      <c r="I46" s="346"/>
      <c r="J46" s="346"/>
      <c r="N46" s="852" t="s">
        <v>1712</v>
      </c>
    </row>
    <row r="47" spans="2:18" s="342" customFormat="1">
      <c r="B47" s="63">
        <v>24</v>
      </c>
      <c r="C47" s="144" t="s">
        <v>100</v>
      </c>
      <c r="D47" s="63" t="s">
        <v>324</v>
      </c>
      <c r="E47" s="144"/>
      <c r="F47" s="403">
        <f>_xlfn.XLOOKUP(N47,[1]III_CII!$AI:$AI,[1]III_CII!$S:$S)</f>
        <v>1.5852253012596005</v>
      </c>
      <c r="G47" s="403">
        <f>_xlfn.XLOOKUP(N47,[1]III_CII!$AI:$AI,[1]III_CII!$T:$T)</f>
        <v>1.7613614458440006</v>
      </c>
      <c r="N47" s="852" t="s">
        <v>1713</v>
      </c>
    </row>
    <row r="48" spans="2:18" s="342" customFormat="1">
      <c r="B48" s="1194" t="s">
        <v>2642</v>
      </c>
      <c r="C48" s="1195"/>
      <c r="D48" s="1195"/>
      <c r="E48" s="1196"/>
      <c r="F48" s="1202" t="s">
        <v>19</v>
      </c>
      <c r="G48" s="1203"/>
    </row>
    <row r="49" spans="2:14" s="342" customFormat="1">
      <c r="B49" s="1212">
        <v>25</v>
      </c>
      <c r="C49" s="1179" t="s">
        <v>849</v>
      </c>
      <c r="D49" s="639" t="s">
        <v>811</v>
      </c>
      <c r="E49" s="63" t="s">
        <v>223</v>
      </c>
      <c r="F49" s="1207">
        <f>_xlfn.XLOOKUP(N49,[1]III_CII!$AI:$AI,[1]III_CII!$T:$T)</f>
        <v>1.6455757500000003</v>
      </c>
      <c r="G49" s="1208" t="s">
        <v>324</v>
      </c>
      <c r="N49" s="865" t="s">
        <v>1714</v>
      </c>
    </row>
    <row r="50" spans="2:14" s="342" customFormat="1">
      <c r="B50" s="1213"/>
      <c r="C50" s="1211"/>
      <c r="D50" s="639" t="s">
        <v>89</v>
      </c>
      <c r="E50" s="63" t="s">
        <v>223</v>
      </c>
      <c r="F50" s="1207">
        <f>_xlfn.XLOOKUP(N50,[1]III_CII!$AI:$AI,[1]III_CII!$T:$T)</f>
        <v>1.5918470568000007</v>
      </c>
      <c r="G50" s="1208" t="s">
        <v>324</v>
      </c>
      <c r="N50" s="865" t="s">
        <v>1715</v>
      </c>
    </row>
    <row r="51" spans="2:14" s="342" customFormat="1">
      <c r="B51" s="1213"/>
      <c r="C51" s="1211"/>
      <c r="D51" s="639" t="s">
        <v>90</v>
      </c>
      <c r="E51" s="63" t="s">
        <v>223</v>
      </c>
      <c r="F51" s="1207">
        <f>_xlfn.XLOOKUP(N51,[1]III_CII!$AI:$AI,[1]III_CII!$T:$T)</f>
        <v>1.4471336880000005</v>
      </c>
      <c r="G51" s="1208" t="s">
        <v>324</v>
      </c>
      <c r="N51" s="865" t="s">
        <v>1716</v>
      </c>
    </row>
    <row r="52" spans="2:14" s="342" customFormat="1">
      <c r="B52" s="1214"/>
      <c r="C52" s="1180"/>
      <c r="D52" s="639" t="s">
        <v>34</v>
      </c>
      <c r="E52" s="63" t="s">
        <v>223</v>
      </c>
      <c r="F52" s="1207">
        <f>_xlfn.XLOOKUP(N52,[1]III_CII!$AI:$AI,[1]III_CII!$T:$T)</f>
        <v>1.3875624</v>
      </c>
      <c r="G52" s="1208" t="s">
        <v>324</v>
      </c>
      <c r="N52" s="865" t="s">
        <v>1717</v>
      </c>
    </row>
    <row r="53" spans="2:14" s="342" customFormat="1">
      <c r="B53" s="1212">
        <v>26</v>
      </c>
      <c r="C53" s="1179" t="s">
        <v>851</v>
      </c>
      <c r="D53" s="639" t="s">
        <v>89</v>
      </c>
      <c r="E53" s="63" t="s">
        <v>32</v>
      </c>
      <c r="F53" s="1207">
        <f>_xlfn.XLOOKUP(N53,[1]III_CII!$AI:$AI,[1]III_CII!$T:$T)</f>
        <v>1.4175263773125</v>
      </c>
      <c r="G53" s="1208" t="s">
        <v>324</v>
      </c>
      <c r="N53" s="865" t="s">
        <v>1718</v>
      </c>
    </row>
    <row r="54" spans="2:14" s="342" customFormat="1">
      <c r="B54" s="1213"/>
      <c r="C54" s="1211"/>
      <c r="D54" s="639" t="s">
        <v>90</v>
      </c>
      <c r="E54" s="63" t="s">
        <v>32</v>
      </c>
      <c r="F54" s="1207">
        <f>_xlfn.XLOOKUP(N54,[1]III_CII!$AI:$AI,[1]III_CII!$T:$T)</f>
        <v>1.3370417075834002</v>
      </c>
      <c r="G54" s="1208" t="s">
        <v>324</v>
      </c>
      <c r="N54" s="865" t="s">
        <v>1719</v>
      </c>
    </row>
    <row r="55" spans="2:14" s="342" customFormat="1">
      <c r="B55" s="1213"/>
      <c r="C55" s="1211"/>
      <c r="D55" s="639" t="s">
        <v>485</v>
      </c>
      <c r="E55" s="63" t="s">
        <v>32</v>
      </c>
      <c r="F55" s="1207">
        <f>_xlfn.XLOOKUP(N55,[1]III_CII!$AI:$AI,[1]III_CII!$T:$T)</f>
        <v>1.2665779061162501</v>
      </c>
      <c r="G55" s="1208" t="s">
        <v>324</v>
      </c>
      <c r="N55" s="865" t="s">
        <v>1720</v>
      </c>
    </row>
    <row r="56" spans="2:14" s="342" customFormat="1">
      <c r="B56" s="1214"/>
      <c r="C56" s="1180"/>
      <c r="D56" s="639" t="s">
        <v>34</v>
      </c>
      <c r="E56" s="63" t="s">
        <v>32</v>
      </c>
      <c r="F56" s="1207">
        <f>_xlfn.XLOOKUP(N56,[1]III_CII!$AI:$AI,[1]III_CII!$T:$T)</f>
        <v>1.2566913765400312</v>
      </c>
      <c r="G56" s="1208" t="s">
        <v>324</v>
      </c>
      <c r="N56" s="865" t="s">
        <v>1721</v>
      </c>
    </row>
    <row r="57" spans="2:14" s="342" customFormat="1">
      <c r="B57" s="1212">
        <v>27</v>
      </c>
      <c r="C57" s="1179" t="s">
        <v>850</v>
      </c>
      <c r="D57" s="639" t="s">
        <v>799</v>
      </c>
      <c r="E57" s="63" t="s">
        <v>131</v>
      </c>
      <c r="F57" s="1207">
        <f>_xlfn.XLOOKUP(N57,[1]III_CII!$AI:$AI,[1]III_CII!$T:$T)</f>
        <v>1.35231322078125</v>
      </c>
      <c r="G57" s="1208" t="s">
        <v>324</v>
      </c>
      <c r="N57" s="865" t="s">
        <v>1722</v>
      </c>
    </row>
    <row r="58" spans="2:14" s="342" customFormat="1">
      <c r="B58" s="1213"/>
      <c r="C58" s="1211"/>
      <c r="D58" s="639" t="s">
        <v>831</v>
      </c>
      <c r="E58" s="63" t="s">
        <v>131</v>
      </c>
      <c r="F58" s="1207">
        <f>_xlfn.XLOOKUP(N58,[1]III_CII!$AI:$AI,[1]III_CII!$T:$T)</f>
        <v>1.3056218485619402</v>
      </c>
      <c r="G58" s="1208" t="s">
        <v>324</v>
      </c>
      <c r="N58" s="865" t="s">
        <v>1723</v>
      </c>
    </row>
    <row r="59" spans="2:14" s="342" customFormat="1">
      <c r="B59" s="1213"/>
      <c r="C59" s="1211"/>
      <c r="D59" s="639" t="s">
        <v>832</v>
      </c>
      <c r="E59" s="63" t="s">
        <v>131</v>
      </c>
      <c r="F59" s="1207">
        <f>_xlfn.XLOOKUP(N59,[1]III_CII!$AI:$AI,[1]III_CII!$T:$T)</f>
        <v>1.2484615539788442</v>
      </c>
      <c r="G59" s="1208" t="s">
        <v>324</v>
      </c>
      <c r="N59" s="865" t="s">
        <v>1724</v>
      </c>
    </row>
    <row r="60" spans="2:14" s="342" customFormat="1">
      <c r="B60" s="1214"/>
      <c r="C60" s="1180"/>
      <c r="D60" s="639" t="s">
        <v>34</v>
      </c>
      <c r="E60" s="63" t="s">
        <v>131</v>
      </c>
      <c r="F60" s="1207">
        <f>_xlfn.XLOOKUP(N60,[1]III_CII!$AI:$AI,[1]III_CII!$T:$T)</f>
        <v>1.2260888066060156</v>
      </c>
      <c r="G60" s="1208" t="s">
        <v>324</v>
      </c>
      <c r="N60" s="865" t="s">
        <v>1725</v>
      </c>
    </row>
    <row r="61" spans="2:14" s="342" customFormat="1">
      <c r="B61" s="1212">
        <v>28</v>
      </c>
      <c r="C61" s="1179" t="s">
        <v>846</v>
      </c>
      <c r="D61" s="639" t="s">
        <v>802</v>
      </c>
      <c r="E61" s="63" t="s">
        <v>33</v>
      </c>
      <c r="F61" s="1207">
        <f>_xlfn.XLOOKUP(N61,[1]III_CII!$AI:$AI,[1]III_CII!$T:$T)</f>
        <v>1.2871000642500001</v>
      </c>
      <c r="G61" s="1208" t="s">
        <v>324</v>
      </c>
      <c r="N61" s="865" t="s">
        <v>1726</v>
      </c>
    </row>
    <row r="62" spans="2:14" s="342" customFormat="1">
      <c r="B62" s="1213"/>
      <c r="C62" s="1211"/>
      <c r="D62" s="639" t="s">
        <v>799</v>
      </c>
      <c r="E62" s="63" t="s">
        <v>33</v>
      </c>
      <c r="F62" s="1207">
        <f>_xlfn.XLOOKUP(N62,[1]III_CII!$AI:$AI,[1]III_CII!$T:$T)</f>
        <v>1.2742019895404806</v>
      </c>
      <c r="G62" s="1208" t="s">
        <v>324</v>
      </c>
      <c r="N62" s="865" t="s">
        <v>1727</v>
      </c>
    </row>
    <row r="63" spans="2:14" s="342" customFormat="1">
      <c r="B63" s="1213"/>
      <c r="C63" s="1211"/>
      <c r="D63" s="639" t="s">
        <v>831</v>
      </c>
      <c r="E63" s="63" t="s">
        <v>33</v>
      </c>
      <c r="F63" s="1207">
        <f>_xlfn.XLOOKUP(N63,[1]III_CII!$AI:$AI,[1]III_CII!$T:$T)</f>
        <v>1.2165780506880004</v>
      </c>
      <c r="G63" s="1208" t="s">
        <v>324</v>
      </c>
      <c r="J63" s="348"/>
      <c r="K63" s="348"/>
      <c r="L63" s="348"/>
      <c r="M63" s="348"/>
      <c r="N63" s="865" t="s">
        <v>1728</v>
      </c>
    </row>
    <row r="64" spans="2:14" s="342" customFormat="1" ht="12.75" customHeight="1">
      <c r="B64" s="1214"/>
      <c r="C64" s="1180"/>
      <c r="D64" s="639" t="s">
        <v>34</v>
      </c>
      <c r="E64" s="63" t="s">
        <v>33</v>
      </c>
      <c r="F64" s="1207">
        <f>_xlfn.XLOOKUP(N64,[1]III_CII!$AI:$AI,[1]III_CII!$T:$T)</f>
        <v>1.195486236672</v>
      </c>
      <c r="G64" s="1208" t="s">
        <v>324</v>
      </c>
      <c r="J64" s="346"/>
      <c r="K64" s="346"/>
      <c r="L64" s="346"/>
      <c r="M64" s="346"/>
      <c r="N64" s="865" t="s">
        <v>1729</v>
      </c>
    </row>
    <row r="65" spans="2:14" s="342" customFormat="1">
      <c r="B65" s="888">
        <v>29</v>
      </c>
      <c r="C65" s="891" t="s">
        <v>224</v>
      </c>
      <c r="D65" s="889"/>
      <c r="E65" s="63"/>
      <c r="F65" s="1207">
        <f>_xlfn.XLOOKUP(N65,[1]III_CII!$AI:$AI,[1]III_CII!$T:$T)</f>
        <v>1.1549386648800002</v>
      </c>
      <c r="G65" s="1208" t="s">
        <v>324</v>
      </c>
      <c r="I65" s="348"/>
      <c r="J65" s="348"/>
      <c r="K65" s="348"/>
      <c r="L65" s="348"/>
      <c r="M65" s="348"/>
      <c r="N65" s="865" t="s">
        <v>1730</v>
      </c>
    </row>
    <row r="66" spans="2:14" s="342" customFormat="1">
      <c r="B66" s="890">
        <v>30</v>
      </c>
      <c r="C66" s="891" t="s">
        <v>225</v>
      </c>
      <c r="D66" s="889"/>
      <c r="E66" s="63"/>
      <c r="F66" s="1207">
        <f>_xlfn.XLOOKUP(N66,[1]III_CII!$AI:$AI,[1]III_CII!$T:$T)</f>
        <v>1</v>
      </c>
      <c r="G66" s="1208" t="s">
        <v>324</v>
      </c>
      <c r="I66" s="344"/>
      <c r="J66" s="350"/>
      <c r="K66" s="346"/>
      <c r="L66" s="346"/>
      <c r="M66" s="346"/>
      <c r="N66" s="865" t="s">
        <v>1731</v>
      </c>
    </row>
    <row r="67" spans="2:14">
      <c r="B67" s="180" t="s">
        <v>210</v>
      </c>
      <c r="C67" s="28"/>
      <c r="D67" s="28"/>
      <c r="E67" s="28"/>
      <c r="F67" s="28"/>
      <c r="G67" s="28"/>
    </row>
    <row r="68" spans="2:14" s="342" customFormat="1" ht="12.75" customHeight="1">
      <c r="B68" s="1122" t="s">
        <v>2634</v>
      </c>
      <c r="C68" s="1122"/>
      <c r="D68" s="1122"/>
      <c r="E68" s="1122"/>
      <c r="F68" s="1122"/>
      <c r="G68" s="1122"/>
      <c r="H68" s="344"/>
      <c r="I68" s="344"/>
      <c r="J68" s="344"/>
    </row>
    <row r="69" spans="2:14" s="342" customFormat="1" ht="29.25" customHeight="1">
      <c r="B69" s="1201" t="s">
        <v>2647</v>
      </c>
      <c r="C69" s="1201"/>
      <c r="D69" s="1201"/>
      <c r="E69" s="1201"/>
      <c r="F69" s="1201"/>
      <c r="G69" s="1201"/>
      <c r="H69" s="344"/>
      <c r="I69" s="344"/>
      <c r="J69" s="344"/>
    </row>
  </sheetData>
  <mergeCells count="65">
    <mergeCell ref="C27:C30"/>
    <mergeCell ref="B61:B64"/>
    <mergeCell ref="C61:C64"/>
    <mergeCell ref="B27:B30"/>
    <mergeCell ref="F6:G6"/>
    <mergeCell ref="B7:G7"/>
    <mergeCell ref="C49:C52"/>
    <mergeCell ref="B49:B52"/>
    <mergeCell ref="F34:G34"/>
    <mergeCell ref="F35:G35"/>
    <mergeCell ref="F36:G36"/>
    <mergeCell ref="F49:G49"/>
    <mergeCell ref="F50:G50"/>
    <mergeCell ref="F51:G51"/>
    <mergeCell ref="F52:G52"/>
    <mergeCell ref="F19:G19"/>
    <mergeCell ref="B1:G1"/>
    <mergeCell ref="B3:G3"/>
    <mergeCell ref="B69:G69"/>
    <mergeCell ref="B8:E8"/>
    <mergeCell ref="B18:E18"/>
    <mergeCell ref="F18:G18"/>
    <mergeCell ref="B38:E38"/>
    <mergeCell ref="B48:E48"/>
    <mergeCell ref="F48:G48"/>
    <mergeCell ref="B37:G37"/>
    <mergeCell ref="C19:C22"/>
    <mergeCell ref="B19:B22"/>
    <mergeCell ref="C23:C26"/>
    <mergeCell ref="B23:B26"/>
    <mergeCell ref="C31:C34"/>
    <mergeCell ref="B31:B34"/>
    <mergeCell ref="B68:G68"/>
    <mergeCell ref="C53:C56"/>
    <mergeCell ref="B53:B56"/>
    <mergeCell ref="B57:B60"/>
    <mergeCell ref="C57:C60"/>
    <mergeCell ref="F54:G54"/>
    <mergeCell ref="F55:G55"/>
    <mergeCell ref="F56:G56"/>
    <mergeCell ref="F57:G57"/>
    <mergeCell ref="F63:G63"/>
    <mergeCell ref="F64:G64"/>
    <mergeCell ref="F65:G65"/>
    <mergeCell ref="F66:G66"/>
    <mergeCell ref="F58:G58"/>
    <mergeCell ref="F59:G59"/>
    <mergeCell ref="F60:G60"/>
    <mergeCell ref="F20:G20"/>
    <mergeCell ref="F21:G21"/>
    <mergeCell ref="F22:G22"/>
    <mergeCell ref="F23:G23"/>
    <mergeCell ref="F24:G24"/>
    <mergeCell ref="F25:G25"/>
    <mergeCell ref="F26:G26"/>
    <mergeCell ref="F27:G27"/>
    <mergeCell ref="F28:G28"/>
    <mergeCell ref="F29:G29"/>
    <mergeCell ref="F61:G61"/>
    <mergeCell ref="F62:G62"/>
    <mergeCell ref="F30:G30"/>
    <mergeCell ref="F31:G31"/>
    <mergeCell ref="F32:G32"/>
    <mergeCell ref="F33:G33"/>
    <mergeCell ref="F53:G53"/>
  </mergeCells>
  <pageMargins left="0.39370078740157499" right="0.196850393700787" top="0.27559055118110198" bottom="0.23622047244094499" header="0.23622047244094499" footer="0.23622047244094499"/>
  <pageSetup paperSize="9" scale="91" firstPageNumber="60" fitToHeight="0" orientation="portrait" useFirstPageNumber="1" r:id="rId1"/>
  <headerFooter alignWithMargins="0">
    <oddHeader>&amp;CDRAFT</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oaie8">
    <tabColor indexed="11"/>
    <pageSetUpPr fitToPage="1"/>
  </sheetPr>
  <dimension ref="B1:P67"/>
  <sheetViews>
    <sheetView topLeftCell="A39" zoomScale="115" zoomScaleNormal="115" workbookViewId="0">
      <selection activeCell="C15" sqref="C15"/>
    </sheetView>
  </sheetViews>
  <sheetFormatPr defaultColWidth="10.28515625" defaultRowHeight="12.75"/>
  <cols>
    <col min="1" max="1" width="2.42578125" style="343" customWidth="1"/>
    <col min="2" max="2" width="4.85546875" style="343" customWidth="1"/>
    <col min="3" max="3" width="41.28515625" style="343" customWidth="1"/>
    <col min="4" max="4" width="23.28515625" style="343" customWidth="1"/>
    <col min="5" max="5" width="9.85546875" style="343" customWidth="1"/>
    <col min="6" max="6" width="10.42578125" style="343" customWidth="1"/>
    <col min="7" max="7" width="8.85546875" style="349" customWidth="1"/>
    <col min="8" max="9" width="12.140625" style="343" bestFit="1" customWidth="1"/>
    <col min="10" max="11" width="10.28515625" style="343"/>
    <col min="12" max="12" width="0" style="343" hidden="1" customWidth="1"/>
    <col min="13" max="13" width="16" style="343" hidden="1" customWidth="1"/>
    <col min="14" max="14" width="0" style="343" hidden="1" customWidth="1"/>
    <col min="15" max="16384" width="10.28515625" style="343"/>
  </cols>
  <sheetData>
    <row r="1" spans="2:13">
      <c r="B1" s="1229" t="s">
        <v>211</v>
      </c>
      <c r="C1" s="1229"/>
      <c r="D1" s="1229"/>
      <c r="E1" s="1229"/>
      <c r="F1" s="1229"/>
      <c r="G1" s="1229"/>
    </row>
    <row r="2" spans="2:13" ht="27.75" customHeight="1">
      <c r="B2" s="1230" t="s">
        <v>2648</v>
      </c>
      <c r="C2" s="1230"/>
      <c r="D2" s="1230"/>
      <c r="E2" s="1230"/>
      <c r="F2" s="1230"/>
      <c r="G2" s="1230"/>
    </row>
    <row r="3" spans="2:13" s="342" customFormat="1">
      <c r="B3" s="344"/>
      <c r="C3" s="345"/>
      <c r="D3" s="345"/>
      <c r="E3" s="344"/>
      <c r="F3" s="1231"/>
      <c r="G3" s="1231"/>
    </row>
    <row r="4" spans="2:13" s="342" customFormat="1" ht="27" customHeight="1">
      <c r="B4" s="921" t="s">
        <v>212</v>
      </c>
      <c r="C4" s="607" t="s">
        <v>2</v>
      </c>
      <c r="D4" s="607" t="s">
        <v>833</v>
      </c>
      <c r="E4" s="607" t="s">
        <v>3</v>
      </c>
      <c r="F4" s="1171" t="s">
        <v>2637</v>
      </c>
      <c r="G4" s="1172"/>
    </row>
    <row r="5" spans="2:13" s="342" customFormat="1" ht="26.25" customHeight="1">
      <c r="B5" s="1232" t="s">
        <v>2650</v>
      </c>
      <c r="C5" s="1233"/>
      <c r="D5" s="1233"/>
      <c r="E5" s="1233"/>
      <c r="F5" s="1233"/>
      <c r="G5" s="1234"/>
    </row>
    <row r="6" spans="2:13" s="342" customFormat="1">
      <c r="B6" s="1194" t="s">
        <v>2645</v>
      </c>
      <c r="C6" s="1195"/>
      <c r="D6" s="1195"/>
      <c r="E6" s="1196"/>
      <c r="F6" s="638" t="s">
        <v>5</v>
      </c>
      <c r="G6" s="638" t="s">
        <v>6</v>
      </c>
      <c r="H6" s="459"/>
      <c r="I6" s="459"/>
      <c r="J6" s="459"/>
      <c r="K6" s="459"/>
    </row>
    <row r="7" spans="2:13" s="342" customFormat="1">
      <c r="B7" s="63">
        <v>1</v>
      </c>
      <c r="C7" s="144" t="s">
        <v>213</v>
      </c>
      <c r="D7" s="144" t="s">
        <v>324</v>
      </c>
      <c r="E7" s="63" t="s">
        <v>214</v>
      </c>
      <c r="F7" s="922">
        <f>_xlfn.XLOOKUP(M7,[1]III_CIII!$AI:$AI,[1]III_CIII!$S:$S)</f>
        <v>3.4281224999999997</v>
      </c>
      <c r="G7" s="922">
        <f>_xlfn.XLOOKUP(M7,[1]III_CIII!$AI:$AI,[1]III_CIII!$T:$T)</f>
        <v>3.8090249999999997</v>
      </c>
      <c r="M7" s="852" t="s">
        <v>1732</v>
      </c>
    </row>
    <row r="8" spans="2:13" s="342" customFormat="1">
      <c r="B8" s="63">
        <v>2</v>
      </c>
      <c r="C8" s="144" t="s">
        <v>215</v>
      </c>
      <c r="D8" s="63" t="s">
        <v>324</v>
      </c>
      <c r="E8" s="63" t="s">
        <v>214</v>
      </c>
      <c r="F8" s="922">
        <f>_xlfn.XLOOKUP(M8,[1]III_CIII!$AI:$AI,[1]III_CIII!$S:$S)</f>
        <v>3.1886460000000008</v>
      </c>
      <c r="G8" s="922">
        <f>_xlfn.XLOOKUP(M8,[1]III_CIII!$AI:$AI,[1]III_CIII!$T:$T)</f>
        <v>3.5429400000000006</v>
      </c>
      <c r="M8" s="852" t="s">
        <v>1733</v>
      </c>
    </row>
    <row r="9" spans="2:13" s="342" customFormat="1">
      <c r="B9" s="63">
        <v>3</v>
      </c>
      <c r="C9" s="144" t="s">
        <v>162</v>
      </c>
      <c r="D9" s="63" t="s">
        <v>324</v>
      </c>
      <c r="E9" s="63" t="s">
        <v>214</v>
      </c>
      <c r="F9" s="922">
        <f>_xlfn.XLOOKUP(M9,[1]III_CIII!$AI:$AI,[1]III_CIII!$S:$S)</f>
        <v>3.1886460000000008</v>
      </c>
      <c r="G9" s="922">
        <f>_xlfn.XLOOKUP(M9,[1]III_CIII!$AI:$AI,[1]III_CIII!$T:$T)</f>
        <v>3.5429400000000006</v>
      </c>
      <c r="M9" s="852" t="s">
        <v>1734</v>
      </c>
    </row>
    <row r="10" spans="2:13" s="342" customFormat="1" ht="19.5" customHeight="1">
      <c r="B10" s="63">
        <v>4</v>
      </c>
      <c r="C10" s="144" t="s">
        <v>226</v>
      </c>
      <c r="D10" s="63" t="s">
        <v>324</v>
      </c>
      <c r="E10" s="63" t="s">
        <v>214</v>
      </c>
      <c r="F10" s="922">
        <f>_xlfn.XLOOKUP(M10,[1]III_CIII!$AI:$AI,[1]III_CIII!$S:$S)</f>
        <v>2.7702</v>
      </c>
      <c r="G10" s="922">
        <f>_xlfn.XLOOKUP(M10,[1]III_CIII!$AI:$AI,[1]III_CIII!$T:$T)</f>
        <v>3.0779999999999998</v>
      </c>
      <c r="M10" s="852" t="s">
        <v>1735</v>
      </c>
    </row>
    <row r="11" spans="2:13" s="342" customFormat="1">
      <c r="B11" s="63">
        <v>5</v>
      </c>
      <c r="C11" s="144" t="s">
        <v>217</v>
      </c>
      <c r="D11" s="63" t="s">
        <v>324</v>
      </c>
      <c r="E11" s="63" t="s">
        <v>214</v>
      </c>
      <c r="F11" s="922">
        <f>_xlfn.XLOOKUP(M11,[1]III_CIII!$AI:$AI,[1]III_CIII!$S:$S)</f>
        <v>2.4203528999999997</v>
      </c>
      <c r="G11" s="922">
        <f>_xlfn.XLOOKUP(M11,[1]III_CIII!$AI:$AI,[1]III_CIII!$T:$T)</f>
        <v>2.6892809999999998</v>
      </c>
      <c r="M11" s="852" t="s">
        <v>1736</v>
      </c>
    </row>
    <row r="12" spans="2:13" s="342" customFormat="1">
      <c r="B12" s="63">
        <v>6</v>
      </c>
      <c r="C12" s="144" t="s">
        <v>16</v>
      </c>
      <c r="D12" s="63" t="s">
        <v>324</v>
      </c>
      <c r="E12" s="63" t="s">
        <v>214</v>
      </c>
      <c r="F12" s="922">
        <f>_xlfn.XLOOKUP(M12,[1]III_CIII!$AI:$AI,[1]III_CIII!$S:$S)</f>
        <v>2.4203528999999997</v>
      </c>
      <c r="G12" s="922">
        <f>_xlfn.XLOOKUP(M12,[1]III_CIII!$AI:$AI,[1]III_CIII!$T:$T)</f>
        <v>2.6892809999999998</v>
      </c>
      <c r="M12" s="852" t="s">
        <v>1737</v>
      </c>
    </row>
    <row r="13" spans="2:13" s="342" customFormat="1">
      <c r="B13" s="63">
        <v>7</v>
      </c>
      <c r="C13" s="144" t="s">
        <v>218</v>
      </c>
      <c r="D13" s="63" t="s">
        <v>324</v>
      </c>
      <c r="E13" s="63" t="s">
        <v>214</v>
      </c>
      <c r="F13" s="922">
        <f>_xlfn.XLOOKUP(M13,[1]III_CIII!$AI:$AI,[1]III_CIII!$S:$S)</f>
        <v>2.2596638450704227</v>
      </c>
      <c r="G13" s="922">
        <f>_xlfn.XLOOKUP(M13,[1]III_CIII!$AI:$AI,[1]III_CIII!$T:$T)</f>
        <v>2.5107376056338029</v>
      </c>
      <c r="M13" s="852" t="s">
        <v>1738</v>
      </c>
    </row>
    <row r="14" spans="2:13" s="342" customFormat="1">
      <c r="B14" s="63">
        <v>8</v>
      </c>
      <c r="C14" s="144" t="s">
        <v>219</v>
      </c>
      <c r="D14" s="63" t="s">
        <v>324</v>
      </c>
      <c r="E14" s="144" t="s">
        <v>220</v>
      </c>
      <c r="F14" s="922">
        <f>_xlfn.XLOOKUP(M14,[1]III_CIII!$AI:$AI,[1]III_CIII!$S:$S)</f>
        <v>1.9022703615115204</v>
      </c>
      <c r="G14" s="922">
        <f>_xlfn.XLOOKUP(M14,[1]III_CIII!$AI:$AI,[1]III_CIII!$T:$T)</f>
        <v>2.1136337350128005</v>
      </c>
      <c r="I14" s="350"/>
      <c r="M14" s="852" t="s">
        <v>1739</v>
      </c>
    </row>
    <row r="15" spans="2:13" s="342" customFormat="1">
      <c r="B15" s="63">
        <v>9</v>
      </c>
      <c r="C15" s="144" t="s">
        <v>100</v>
      </c>
      <c r="D15" s="63" t="s">
        <v>324</v>
      </c>
      <c r="E15" s="144"/>
      <c r="F15" s="922">
        <f>_xlfn.XLOOKUP(M15,[1]III_CIII!$AI:$AI,[1]III_CIII!$S:$S)</f>
        <v>1.5852253012596005</v>
      </c>
      <c r="G15" s="922">
        <f>_xlfn.XLOOKUP(M15,[1]III_CIII!$AI:$AI,[1]III_CIII!$T:$T)</f>
        <v>1.7613614458440006</v>
      </c>
      <c r="H15" s="350"/>
      <c r="M15" s="852" t="s">
        <v>1740</v>
      </c>
    </row>
    <row r="16" spans="2:13" s="342" customFormat="1">
      <c r="B16" s="1194" t="s">
        <v>2642</v>
      </c>
      <c r="C16" s="1195"/>
      <c r="D16" s="1195"/>
      <c r="E16" s="1196"/>
      <c r="F16" s="1202" t="s">
        <v>19</v>
      </c>
      <c r="G16" s="1203"/>
    </row>
    <row r="17" spans="2:13" s="342" customFormat="1">
      <c r="B17" s="1190">
        <v>10</v>
      </c>
      <c r="C17" s="1179" t="s">
        <v>857</v>
      </c>
      <c r="D17" s="639" t="s">
        <v>811</v>
      </c>
      <c r="E17" s="913" t="s">
        <v>223</v>
      </c>
      <c r="F17" s="1207">
        <f>_xlfn.XLOOKUP(M17,[1]III_CIII!$AI:$AI,[1]III_CIII!$T:$T)</f>
        <v>2.0315750000000001</v>
      </c>
      <c r="G17" s="1208"/>
      <c r="M17" s="865" t="s">
        <v>1741</v>
      </c>
    </row>
    <row r="18" spans="2:13" s="342" customFormat="1">
      <c r="B18" s="1191"/>
      <c r="C18" s="1211"/>
      <c r="D18" s="639" t="s">
        <v>89</v>
      </c>
      <c r="E18" s="913" t="s">
        <v>7</v>
      </c>
      <c r="F18" s="1207">
        <f>_xlfn.XLOOKUP(M18,[1]III_CIII!$AI:$AI,[1]III_CIII!$T:$T)</f>
        <v>1.9652432800000008</v>
      </c>
      <c r="G18" s="1208" t="s">
        <v>324</v>
      </c>
      <c r="M18" s="865" t="s">
        <v>1742</v>
      </c>
    </row>
    <row r="19" spans="2:13" s="342" customFormat="1">
      <c r="B19" s="1191"/>
      <c r="C19" s="1211"/>
      <c r="D19" s="639" t="s">
        <v>90</v>
      </c>
      <c r="E19" s="913" t="s">
        <v>7</v>
      </c>
      <c r="F19" s="1207">
        <f>_xlfn.XLOOKUP(M19,[1]III_CIII!$AI:$AI,[1]III_CIII!$T:$T)</f>
        <v>1.7865848000000004</v>
      </c>
      <c r="G19" s="1208" t="s">
        <v>324</v>
      </c>
      <c r="M19" s="865" t="s">
        <v>1743</v>
      </c>
    </row>
    <row r="20" spans="2:13" s="342" customFormat="1">
      <c r="B20" s="1192"/>
      <c r="C20" s="1180"/>
      <c r="D20" s="639" t="s">
        <v>34</v>
      </c>
      <c r="E20" s="913" t="s">
        <v>7</v>
      </c>
      <c r="F20" s="1207">
        <f>_xlfn.XLOOKUP(M20,[1]III_CIII!$AI:$AI,[1]III_CIII!$T:$T)</f>
        <v>1.7130399999999999</v>
      </c>
      <c r="G20" s="1208" t="s">
        <v>324</v>
      </c>
      <c r="M20" s="865" t="s">
        <v>1744</v>
      </c>
    </row>
    <row r="21" spans="2:13" s="342" customFormat="1" ht="25.5" customHeight="1">
      <c r="B21" s="140">
        <v>11</v>
      </c>
      <c r="C21" s="923" t="s">
        <v>853</v>
      </c>
      <c r="D21" s="924" t="s">
        <v>726</v>
      </c>
      <c r="E21" s="913" t="s">
        <v>7</v>
      </c>
      <c r="F21" s="1207">
        <f>_xlfn.XLOOKUP(M21,[1]III_CIII!$AI:$AI,[1]III_CIII!$T:$T)</f>
        <v>1.72683875</v>
      </c>
      <c r="G21" s="1208" t="s">
        <v>324</v>
      </c>
      <c r="M21" s="865" t="s">
        <v>1745</v>
      </c>
    </row>
    <row r="22" spans="2:13" s="342" customFormat="1">
      <c r="B22" s="140">
        <v>12</v>
      </c>
      <c r="C22" s="923" t="s">
        <v>854</v>
      </c>
      <c r="D22" s="924" t="s">
        <v>852</v>
      </c>
      <c r="E22" s="913" t="s">
        <v>7</v>
      </c>
      <c r="F22" s="1207">
        <f>_xlfn.XLOOKUP(M22,[1]III_CIII!$AI:$AI,[1]III_CIII!$T:$T)</f>
        <v>1.554154875</v>
      </c>
      <c r="G22" s="1208" t="s">
        <v>324</v>
      </c>
      <c r="M22" s="865" t="s">
        <v>1746</v>
      </c>
    </row>
    <row r="23" spans="2:13" s="342" customFormat="1">
      <c r="B23" s="140">
        <v>13</v>
      </c>
      <c r="C23" s="258" t="s">
        <v>227</v>
      </c>
      <c r="D23" s="924"/>
      <c r="E23" s="913" t="s">
        <v>7</v>
      </c>
      <c r="F23" s="1207">
        <f>_xlfn.XLOOKUP(M23,[1]III_CIII!$AI:$AI,[1]III_CIII!$T:$T)</f>
        <v>1.47644713125</v>
      </c>
      <c r="G23" s="1208" t="s">
        <v>324</v>
      </c>
      <c r="M23" s="865" t="s">
        <v>1747</v>
      </c>
    </row>
    <row r="24" spans="2:13" s="342" customFormat="1" ht="25.5">
      <c r="B24" s="140">
        <v>14</v>
      </c>
      <c r="C24" s="923" t="s">
        <v>853</v>
      </c>
      <c r="D24" s="924" t="s">
        <v>34</v>
      </c>
      <c r="E24" s="913" t="s">
        <v>7</v>
      </c>
      <c r="F24" s="1207">
        <f>_xlfn.XLOOKUP(M24,[1]III_CIII!$AI:$AI,[1]III_CIII!$T:$T)</f>
        <v>1.4321537173125001</v>
      </c>
      <c r="G24" s="1208" t="s">
        <v>324</v>
      </c>
      <c r="M24" s="865" t="s">
        <v>1748</v>
      </c>
    </row>
    <row r="25" spans="2:13" s="342" customFormat="1">
      <c r="B25" s="1190">
        <v>15</v>
      </c>
      <c r="C25" s="1179" t="s">
        <v>855</v>
      </c>
      <c r="D25" s="639" t="s">
        <v>89</v>
      </c>
      <c r="E25" s="913" t="s">
        <v>32</v>
      </c>
      <c r="F25" s="1207">
        <f>_xlfn.XLOOKUP(M25,[1]III_CIII!$AI:$AI,[1]III_CIII!$T:$T)</f>
        <v>1.6579255875000001</v>
      </c>
      <c r="G25" s="1208" t="s">
        <v>324</v>
      </c>
      <c r="M25" s="865" t="s">
        <v>1749</v>
      </c>
    </row>
    <row r="26" spans="2:13" s="342" customFormat="1">
      <c r="B26" s="1191"/>
      <c r="C26" s="1211"/>
      <c r="D26" s="639" t="s">
        <v>90</v>
      </c>
      <c r="E26" s="913" t="s">
        <v>32</v>
      </c>
      <c r="F26" s="1207">
        <f>_xlfn.XLOOKUP(M26,[1]III_CIII!$AI:$AI,[1]III_CIII!$T:$T)</f>
        <v>1.5297960041000003</v>
      </c>
      <c r="G26" s="1208" t="s">
        <v>324</v>
      </c>
      <c r="M26" s="865" t="s">
        <v>1750</v>
      </c>
    </row>
    <row r="27" spans="2:13" s="342" customFormat="1">
      <c r="B27" s="1191"/>
      <c r="C27" s="1211"/>
      <c r="D27" s="639" t="s">
        <v>485</v>
      </c>
      <c r="E27" s="913" t="s">
        <v>32</v>
      </c>
      <c r="F27" s="1207">
        <f>_xlfn.XLOOKUP(M27,[1]III_CIII!$AI:$AI,[1]III_CIII!$T:$T)</f>
        <v>1.4491738056250001</v>
      </c>
      <c r="G27" s="1208" t="s">
        <v>324</v>
      </c>
      <c r="M27" s="865" t="s">
        <v>1751</v>
      </c>
    </row>
    <row r="28" spans="2:13" s="342" customFormat="1">
      <c r="B28" s="1192"/>
      <c r="C28" s="1180"/>
      <c r="D28" s="639" t="s">
        <v>34</v>
      </c>
      <c r="E28" s="913" t="s">
        <v>32</v>
      </c>
      <c r="F28" s="1207">
        <f>_xlfn.XLOOKUP(M28,[1]III_CIII!$AI:$AI,[1]III_CIII!$T:$T)</f>
        <v>1.4072691786562501</v>
      </c>
      <c r="G28" s="1208" t="s">
        <v>324</v>
      </c>
      <c r="M28" s="865" t="s">
        <v>1752</v>
      </c>
    </row>
    <row r="29" spans="2:13" s="342" customFormat="1">
      <c r="B29" s="1190">
        <v>16</v>
      </c>
      <c r="C29" s="1179" t="s">
        <v>856</v>
      </c>
      <c r="D29" s="639" t="s">
        <v>802</v>
      </c>
      <c r="E29" s="913" t="s">
        <v>33</v>
      </c>
      <c r="F29" s="1207">
        <f>_xlfn.XLOOKUP(M29,[1]III_CIII!$AI:$AI,[1]III_CIII!$T:$T)</f>
        <v>1.5890124250000002</v>
      </c>
      <c r="G29" s="1208" t="s">
        <v>324</v>
      </c>
      <c r="M29" s="865" t="s">
        <v>1753</v>
      </c>
    </row>
    <row r="30" spans="2:13" s="342" customFormat="1">
      <c r="B30" s="1191"/>
      <c r="C30" s="1211"/>
      <c r="D30" s="639" t="s">
        <v>831</v>
      </c>
      <c r="E30" s="913" t="s">
        <v>33</v>
      </c>
      <c r="F30" s="1207">
        <f>_xlfn.XLOOKUP(M30,[1]III_CIII!$AI:$AI,[1]III_CIII!$T:$T)</f>
        <v>1.5054371332000005</v>
      </c>
      <c r="G30" s="1208" t="s">
        <v>324</v>
      </c>
      <c r="M30" s="865" t="s">
        <v>1754</v>
      </c>
    </row>
    <row r="31" spans="2:13" s="342" customFormat="1">
      <c r="B31" s="1191"/>
      <c r="C31" s="1211"/>
      <c r="D31" s="639" t="s">
        <v>832</v>
      </c>
      <c r="E31" s="913" t="s">
        <v>33</v>
      </c>
      <c r="F31" s="1207">
        <f>_xlfn.XLOOKUP(M31,[1]III_CIII!$AI:$AI,[1]III_CIII!$T:$T)</f>
        <v>1.4219004800000004</v>
      </c>
      <c r="G31" s="1208" t="s">
        <v>324</v>
      </c>
      <c r="M31" s="865" t="s">
        <v>1755</v>
      </c>
    </row>
    <row r="32" spans="2:13" s="342" customFormat="1">
      <c r="B32" s="1192"/>
      <c r="C32" s="1180"/>
      <c r="D32" s="639" t="s">
        <v>34</v>
      </c>
      <c r="E32" s="913" t="s">
        <v>33</v>
      </c>
      <c r="F32" s="1207">
        <f>_xlfn.XLOOKUP(M32,[1]III_CIII!$AI:$AI,[1]III_CIII!$T:$T)</f>
        <v>1.3823846400000002</v>
      </c>
      <c r="G32" s="1208" t="s">
        <v>324</v>
      </c>
      <c r="M32" s="865" t="s">
        <v>1756</v>
      </c>
    </row>
    <row r="33" spans="2:16" s="342" customFormat="1">
      <c r="B33" s="140">
        <v>17</v>
      </c>
      <c r="C33" s="923" t="s">
        <v>228</v>
      </c>
      <c r="D33" s="923"/>
      <c r="E33" s="913"/>
      <c r="F33" s="1207">
        <f>_xlfn.XLOOKUP(M33,[1]III_CIII!$AI:$AI,[1]III_CIII!$T:$T)</f>
        <v>1.1549386648800002</v>
      </c>
      <c r="G33" s="1208" t="s">
        <v>324</v>
      </c>
      <c r="I33" s="348"/>
      <c r="J33" s="348"/>
      <c r="K33" s="348"/>
      <c r="L33" s="348"/>
      <c r="M33" s="865" t="s">
        <v>1757</v>
      </c>
    </row>
    <row r="34" spans="2:16" s="342" customFormat="1">
      <c r="B34" s="140">
        <v>18</v>
      </c>
      <c r="C34" s="923" t="s">
        <v>229</v>
      </c>
      <c r="D34" s="923"/>
      <c r="E34" s="913"/>
      <c r="F34" s="1207">
        <f>_xlfn.XLOOKUP(M34,[1]III_CIII!$AI:$AI,[1]III_CIII!$T:$T)</f>
        <v>1</v>
      </c>
      <c r="G34" s="1208" t="s">
        <v>324</v>
      </c>
      <c r="I34" s="344"/>
      <c r="J34" s="344"/>
      <c r="K34" s="344"/>
      <c r="L34" s="344"/>
      <c r="M34" s="865" t="s">
        <v>1758</v>
      </c>
      <c r="N34" s="344"/>
      <c r="O34" s="344"/>
      <c r="P34" s="344"/>
    </row>
    <row r="35" spans="2:16" s="342" customFormat="1">
      <c r="B35" s="1228" t="s">
        <v>2651</v>
      </c>
      <c r="C35" s="1228"/>
      <c r="D35" s="1228"/>
      <c r="E35" s="1228"/>
      <c r="F35" s="1228"/>
      <c r="G35" s="1228"/>
    </row>
    <row r="36" spans="2:16" s="342" customFormat="1">
      <c r="B36" s="1194" t="s">
        <v>2645</v>
      </c>
      <c r="C36" s="1195"/>
      <c r="D36" s="1195"/>
      <c r="E36" s="1196"/>
      <c r="F36" s="638" t="s">
        <v>5</v>
      </c>
      <c r="G36" s="638" t="s">
        <v>6</v>
      </c>
      <c r="H36" s="459"/>
      <c r="I36" s="459"/>
      <c r="J36" s="459"/>
      <c r="K36" s="459"/>
    </row>
    <row r="37" spans="2:16" s="342" customFormat="1">
      <c r="B37" s="63">
        <v>19</v>
      </c>
      <c r="C37" s="144" t="s">
        <v>213</v>
      </c>
      <c r="D37" s="63" t="s">
        <v>324</v>
      </c>
      <c r="E37" s="63" t="s">
        <v>214</v>
      </c>
      <c r="F37" s="403">
        <f>_xlfn.XLOOKUP(M37,[1]III_CIII!$AI:$AI,[1]III_CIII!$S:$S)</f>
        <v>2.7424979999999999</v>
      </c>
      <c r="G37" s="403">
        <f>_xlfn.XLOOKUP(M37,[1]III_CIII!$AI:$AI,[1]III_CIII!$T:$T)</f>
        <v>3.0472199999999998</v>
      </c>
      <c r="M37" s="852" t="s">
        <v>1759</v>
      </c>
    </row>
    <row r="38" spans="2:16" s="342" customFormat="1">
      <c r="B38" s="63">
        <v>20</v>
      </c>
      <c r="C38" s="144" t="s">
        <v>215</v>
      </c>
      <c r="D38" s="63" t="s">
        <v>324</v>
      </c>
      <c r="E38" s="63" t="s">
        <v>214</v>
      </c>
      <c r="F38" s="403">
        <f>_xlfn.XLOOKUP(M38,[1]III_CIII!$AI:$AI,[1]III_CIII!$S:$S)</f>
        <v>2.5509168000000009</v>
      </c>
      <c r="G38" s="403">
        <f>_xlfn.XLOOKUP(M38,[1]III_CIII!$AI:$AI,[1]III_CIII!$T:$T)</f>
        <v>2.8343520000000009</v>
      </c>
      <c r="M38" s="852" t="s">
        <v>1760</v>
      </c>
    </row>
    <row r="39" spans="2:16" s="342" customFormat="1">
      <c r="B39" s="63">
        <v>21</v>
      </c>
      <c r="C39" s="144" t="s">
        <v>162</v>
      </c>
      <c r="D39" s="63" t="s">
        <v>324</v>
      </c>
      <c r="E39" s="63" t="s">
        <v>214</v>
      </c>
      <c r="F39" s="403">
        <f>_xlfn.XLOOKUP(M39,[1]III_CIII!$AI:$AI,[1]III_CIII!$S:$S)</f>
        <v>2.5509168000000009</v>
      </c>
      <c r="G39" s="403">
        <f>_xlfn.XLOOKUP(M39,[1]III_CIII!$AI:$AI,[1]III_CIII!$T:$T)</f>
        <v>2.8343520000000009</v>
      </c>
      <c r="M39" s="852" t="s">
        <v>1761</v>
      </c>
    </row>
    <row r="40" spans="2:16" s="342" customFormat="1" ht="19.5" customHeight="1">
      <c r="B40" s="63">
        <v>22</v>
      </c>
      <c r="C40" s="144" t="s">
        <v>226</v>
      </c>
      <c r="D40" s="63" t="s">
        <v>324</v>
      </c>
      <c r="E40" s="63" t="s">
        <v>214</v>
      </c>
      <c r="F40" s="403">
        <f>_xlfn.XLOOKUP(M40,[1]III_CIII!$AI:$AI,[1]III_CIII!$S:$S)</f>
        <v>2.35467</v>
      </c>
      <c r="G40" s="403">
        <f>_xlfn.XLOOKUP(M40,[1]III_CIII!$AI:$AI,[1]III_CIII!$T:$T)</f>
        <v>2.6162999999999998</v>
      </c>
      <c r="M40" s="852" t="s">
        <v>1762</v>
      </c>
    </row>
    <row r="41" spans="2:16" s="342" customFormat="1">
      <c r="B41" s="63">
        <v>23</v>
      </c>
      <c r="C41" s="144" t="s">
        <v>217</v>
      </c>
      <c r="D41" s="63" t="s">
        <v>324</v>
      </c>
      <c r="E41" s="63" t="s">
        <v>214</v>
      </c>
      <c r="F41" s="403">
        <f>_xlfn.XLOOKUP(M41,[1]III_CIII!$AI:$AI,[1]III_CIII!$S:$S)</f>
        <v>2.1783176099999997</v>
      </c>
      <c r="G41" s="403">
        <f>_xlfn.XLOOKUP(M41,[1]III_CIII!$AI:$AI,[1]III_CIII!$T:$T)</f>
        <v>2.4203528999999997</v>
      </c>
      <c r="M41" s="852" t="s">
        <v>1763</v>
      </c>
    </row>
    <row r="42" spans="2:16" s="342" customFormat="1">
      <c r="B42" s="63">
        <v>24</v>
      </c>
      <c r="C42" s="144" t="s">
        <v>16</v>
      </c>
      <c r="D42" s="63" t="s">
        <v>324</v>
      </c>
      <c r="E42" s="63" t="s">
        <v>214</v>
      </c>
      <c r="F42" s="403">
        <f>_xlfn.XLOOKUP(M42,[1]III_CIII!$AI:$AI,[1]III_CIII!$S:$S)</f>
        <v>2.1783176099999997</v>
      </c>
      <c r="G42" s="403">
        <f>_xlfn.XLOOKUP(M42,[1]III_CIII!$AI:$AI,[1]III_CIII!$T:$T)</f>
        <v>2.4203528999999997</v>
      </c>
      <c r="M42" s="852" t="s">
        <v>1764</v>
      </c>
    </row>
    <row r="43" spans="2:16" s="342" customFormat="1">
      <c r="B43" s="63">
        <v>25</v>
      </c>
      <c r="C43" s="144" t="s">
        <v>218</v>
      </c>
      <c r="D43" s="63" t="s">
        <v>324</v>
      </c>
      <c r="E43" s="63" t="s">
        <v>214</v>
      </c>
      <c r="F43" s="403">
        <f>_xlfn.XLOOKUP(M43,[1]III_CIII!$AI:$AI,[1]III_CIII!$S:$S)</f>
        <v>2.0336974605633804</v>
      </c>
      <c r="G43" s="403">
        <f>_xlfn.XLOOKUP(M43,[1]III_CIII!$AI:$AI,[1]III_CIII!$T:$T)</f>
        <v>2.2596638450704227</v>
      </c>
      <c r="M43" s="852" t="s">
        <v>1765</v>
      </c>
    </row>
    <row r="44" spans="2:16" s="342" customFormat="1">
      <c r="B44" s="63">
        <v>26</v>
      </c>
      <c r="C44" s="144" t="s">
        <v>219</v>
      </c>
      <c r="D44" s="63" t="s">
        <v>324</v>
      </c>
      <c r="E44" s="144" t="s">
        <v>220</v>
      </c>
      <c r="F44" s="403">
        <f>_xlfn.XLOOKUP(M44,[1]III_CIII!$AI:$AI,[1]III_CIII!$S:$S)</f>
        <v>1.9022703615115204</v>
      </c>
      <c r="G44" s="403">
        <f>_xlfn.XLOOKUP(M44,[1]III_CIII!$AI:$AI,[1]III_CIII!$T:$T)</f>
        <v>2.1136337350128005</v>
      </c>
      <c r="I44" s="346"/>
      <c r="M44" s="852" t="s">
        <v>1766</v>
      </c>
    </row>
    <row r="45" spans="2:16" s="342" customFormat="1">
      <c r="B45" s="63">
        <v>27</v>
      </c>
      <c r="C45" s="144" t="s">
        <v>100</v>
      </c>
      <c r="D45" s="63" t="s">
        <v>324</v>
      </c>
      <c r="E45" s="144"/>
      <c r="F45" s="403">
        <f>_xlfn.XLOOKUP(M45,[1]III_CIII!$AI:$AI,[1]III_CIII!$S:$S)</f>
        <v>1.5852253012596005</v>
      </c>
      <c r="G45" s="403">
        <f>_xlfn.XLOOKUP(M45,[1]III_CIII!$AI:$AI,[1]III_CIII!$T:$T)</f>
        <v>1.7613614458440006</v>
      </c>
      <c r="M45" s="852" t="s">
        <v>1767</v>
      </c>
    </row>
    <row r="46" spans="2:16" s="342" customFormat="1">
      <c r="B46" s="1194" t="s">
        <v>2642</v>
      </c>
      <c r="C46" s="1195"/>
      <c r="D46" s="1195"/>
      <c r="E46" s="1196"/>
      <c r="F46" s="1202" t="s">
        <v>19</v>
      </c>
      <c r="G46" s="1203"/>
    </row>
    <row r="47" spans="2:16" s="342" customFormat="1">
      <c r="B47" s="1190">
        <v>28</v>
      </c>
      <c r="C47" s="1179" t="s">
        <v>860</v>
      </c>
      <c r="D47" s="639" t="s">
        <v>811</v>
      </c>
      <c r="E47" s="913" t="s">
        <v>223</v>
      </c>
      <c r="F47" s="1207">
        <f>_xlfn.XLOOKUP(M47,[1]III_CIII!$AI:$AI,[1]III_CIII!$T:$T)</f>
        <v>1.7877860000000001</v>
      </c>
      <c r="G47" s="1208" t="s">
        <v>324</v>
      </c>
      <c r="M47" s="865" t="s">
        <v>1768</v>
      </c>
    </row>
    <row r="48" spans="2:16" s="342" customFormat="1">
      <c r="B48" s="1191"/>
      <c r="C48" s="1211"/>
      <c r="D48" s="639" t="s">
        <v>89</v>
      </c>
      <c r="E48" s="913" t="s">
        <v>7</v>
      </c>
      <c r="F48" s="1207">
        <f>_xlfn.XLOOKUP(M48,[1]III_CIII!$AI:$AI,[1]III_CIII!$T:$T)</f>
        <v>1.7294140864000007</v>
      </c>
      <c r="G48" s="1208" t="s">
        <v>324</v>
      </c>
      <c r="M48" s="865" t="s">
        <v>1769</v>
      </c>
    </row>
    <row r="49" spans="2:13" s="342" customFormat="1">
      <c r="B49" s="1191"/>
      <c r="C49" s="1211"/>
      <c r="D49" s="639" t="s">
        <v>90</v>
      </c>
      <c r="E49" s="913" t="s">
        <v>7</v>
      </c>
      <c r="F49" s="1207">
        <f>_xlfn.XLOOKUP(M49,[1]III_CIII!$AI:$AI,[1]III_CIII!$T:$T)</f>
        <v>1.5721946240000004</v>
      </c>
      <c r="G49" s="1208" t="s">
        <v>324</v>
      </c>
      <c r="M49" s="865" t="s">
        <v>1770</v>
      </c>
    </row>
    <row r="50" spans="2:13" s="342" customFormat="1">
      <c r="B50" s="1192"/>
      <c r="C50" s="1180"/>
      <c r="D50" s="639" t="s">
        <v>34</v>
      </c>
      <c r="E50" s="913" t="s">
        <v>7</v>
      </c>
      <c r="F50" s="1207">
        <f>_xlfn.XLOOKUP(M50,[1]III_CIII!$AI:$AI,[1]III_CIII!$T:$T)</f>
        <v>1.5074752</v>
      </c>
      <c r="G50" s="1208" t="s">
        <v>324</v>
      </c>
      <c r="M50" s="865" t="s">
        <v>1771</v>
      </c>
    </row>
    <row r="51" spans="2:13" s="342" customFormat="1" ht="25.5">
      <c r="B51" s="140">
        <v>29</v>
      </c>
      <c r="C51" s="925" t="s">
        <v>858</v>
      </c>
      <c r="D51" s="924" t="s">
        <v>726</v>
      </c>
      <c r="E51" s="913" t="s">
        <v>7</v>
      </c>
      <c r="F51" s="1207">
        <f>_xlfn.XLOOKUP(M51,[1]III_CIII!$AI:$AI,[1]III_CIII!$T:$T)</f>
        <v>1.5196181</v>
      </c>
      <c r="G51" s="1208" t="s">
        <v>324</v>
      </c>
      <c r="M51" s="865" t="s">
        <v>1772</v>
      </c>
    </row>
    <row r="52" spans="2:13" s="342" customFormat="1">
      <c r="B52" s="140">
        <v>30</v>
      </c>
      <c r="C52" s="925" t="s">
        <v>854</v>
      </c>
      <c r="D52" s="924" t="s">
        <v>852</v>
      </c>
      <c r="E52" s="913" t="s">
        <v>7</v>
      </c>
      <c r="F52" s="1207">
        <f>_xlfn.XLOOKUP(M52,[1]III_CIII!$AI:$AI,[1]III_CIII!$T:$T)</f>
        <v>1.3987393875</v>
      </c>
      <c r="G52" s="1208" t="s">
        <v>324</v>
      </c>
      <c r="M52" s="865" t="s">
        <v>1773</v>
      </c>
    </row>
    <row r="53" spans="2:13" s="342" customFormat="1">
      <c r="B53" s="140">
        <v>31</v>
      </c>
      <c r="C53" s="260" t="s">
        <v>227</v>
      </c>
      <c r="D53" s="924"/>
      <c r="E53" s="913" t="s">
        <v>7</v>
      </c>
      <c r="F53" s="1207">
        <f>_xlfn.XLOOKUP(M53,[1]III_CIII!$AI:$AI,[1]III_CIII!$T:$T)</f>
        <v>1.3730958320625002</v>
      </c>
      <c r="G53" s="1208" t="s">
        <v>324</v>
      </c>
      <c r="M53" s="865" t="s">
        <v>1774</v>
      </c>
    </row>
    <row r="54" spans="2:13" s="342" customFormat="1" ht="25.5">
      <c r="B54" s="140">
        <v>32</v>
      </c>
      <c r="C54" s="925" t="s">
        <v>858</v>
      </c>
      <c r="D54" s="924" t="s">
        <v>34</v>
      </c>
      <c r="E54" s="913" t="s">
        <v>7</v>
      </c>
      <c r="F54" s="1207">
        <f>_xlfn.XLOOKUP(M54,[1]III_CIII!$AI:$AI,[1]III_CIII!$T:$T)</f>
        <v>1.3605460314468749</v>
      </c>
      <c r="G54" s="1208" t="s">
        <v>324</v>
      </c>
      <c r="M54" s="865" t="s">
        <v>1775</v>
      </c>
    </row>
    <row r="55" spans="2:13" s="342" customFormat="1">
      <c r="B55" s="1190">
        <v>33</v>
      </c>
      <c r="C55" s="1179" t="s">
        <v>855</v>
      </c>
      <c r="D55" s="639" t="s">
        <v>89</v>
      </c>
      <c r="E55" s="913" t="s">
        <v>32</v>
      </c>
      <c r="F55" s="1207">
        <f>_xlfn.XLOOKUP(M55,[1]III_CIII!$AI:$AI,[1]III_CIII!$T:$T)</f>
        <v>1.4921330287500001</v>
      </c>
      <c r="G55" s="1208" t="s">
        <v>324</v>
      </c>
      <c r="M55" s="865" t="s">
        <v>1776</v>
      </c>
    </row>
    <row r="56" spans="2:13" s="342" customFormat="1">
      <c r="B56" s="1191"/>
      <c r="C56" s="1211"/>
      <c r="D56" s="639" t="s">
        <v>90</v>
      </c>
      <c r="E56" s="913" t="s">
        <v>32</v>
      </c>
      <c r="F56" s="1207">
        <f>_xlfn.XLOOKUP(M56,[1]III_CIII!$AI:$AI,[1]III_CIII!$T:$T)</f>
        <v>1.3768164036900004</v>
      </c>
      <c r="G56" s="1208" t="s">
        <v>324</v>
      </c>
      <c r="M56" s="865" t="s">
        <v>1777</v>
      </c>
    </row>
    <row r="57" spans="2:13" s="342" customFormat="1">
      <c r="B57" s="1191"/>
      <c r="C57" s="1211"/>
      <c r="D57" s="639" t="s">
        <v>485</v>
      </c>
      <c r="E57" s="913" t="s">
        <v>32</v>
      </c>
      <c r="F57" s="1207">
        <f>_xlfn.XLOOKUP(M57,[1]III_CIII!$AI:$AI,[1]III_CIII!$T:$T)</f>
        <v>1.3042564250625002</v>
      </c>
      <c r="G57" s="1208" t="s">
        <v>324</v>
      </c>
      <c r="M57" s="865" t="s">
        <v>1778</v>
      </c>
    </row>
    <row r="58" spans="2:13" s="342" customFormat="1">
      <c r="B58" s="1192"/>
      <c r="C58" s="1180"/>
      <c r="D58" s="639" t="s">
        <v>34</v>
      </c>
      <c r="E58" s="913" t="s">
        <v>32</v>
      </c>
      <c r="F58" s="1207">
        <f>_xlfn.XLOOKUP(M58,[1]III_CIII!$AI:$AI,[1]III_CIII!$T:$T)</f>
        <v>1.2665422607906252</v>
      </c>
      <c r="G58" s="1208" t="s">
        <v>324</v>
      </c>
      <c r="M58" s="865" t="s">
        <v>1779</v>
      </c>
    </row>
    <row r="59" spans="2:13" s="342" customFormat="1">
      <c r="B59" s="1190">
        <v>34</v>
      </c>
      <c r="C59" s="1179" t="s">
        <v>859</v>
      </c>
      <c r="D59" s="639" t="s">
        <v>861</v>
      </c>
      <c r="E59" s="913" t="s">
        <v>33</v>
      </c>
      <c r="F59" s="1207">
        <f>_xlfn.XLOOKUP(M59,[1]III_CIII!$AI:$AI,[1]III_CIII!$T:$T)</f>
        <v>1.4301111825000001</v>
      </c>
      <c r="G59" s="1208" t="s">
        <v>324</v>
      </c>
      <c r="M59" s="865" t="s">
        <v>1780</v>
      </c>
    </row>
    <row r="60" spans="2:13" s="342" customFormat="1">
      <c r="B60" s="1191"/>
      <c r="C60" s="1211"/>
      <c r="D60" s="639" t="s">
        <v>831</v>
      </c>
      <c r="E60" s="913" t="s">
        <v>33</v>
      </c>
      <c r="F60" s="1207">
        <f>_xlfn.XLOOKUP(M60,[1]III_CIII!$AI:$AI,[1]III_CIII!$T:$T)</f>
        <v>1.3548934198800004</v>
      </c>
      <c r="G60" s="1208" t="s">
        <v>324</v>
      </c>
      <c r="M60" s="865" t="s">
        <v>1781</v>
      </c>
    </row>
    <row r="61" spans="2:13" s="342" customFormat="1">
      <c r="B61" s="1191"/>
      <c r="C61" s="1211"/>
      <c r="D61" s="639" t="s">
        <v>832</v>
      </c>
      <c r="E61" s="913" t="s">
        <v>33</v>
      </c>
      <c r="F61" s="1207">
        <f>_xlfn.XLOOKUP(M61,[1]III_CIII!$AI:$AI,[1]III_CIII!$T:$T)</f>
        <v>1.2797104320000003</v>
      </c>
      <c r="G61" s="1208" t="s">
        <v>324</v>
      </c>
      <c r="M61" s="865" t="s">
        <v>1782</v>
      </c>
    </row>
    <row r="62" spans="2:13" s="342" customFormat="1">
      <c r="B62" s="1192"/>
      <c r="C62" s="1180"/>
      <c r="D62" s="639" t="s">
        <v>34</v>
      </c>
      <c r="E62" s="913" t="s">
        <v>33</v>
      </c>
      <c r="F62" s="1207">
        <f>_xlfn.XLOOKUP(M62,[1]III_CIII!$AI:$AI,[1]III_CIII!$T:$T)</f>
        <v>1.2441461760000001</v>
      </c>
      <c r="G62" s="1208" t="s">
        <v>324</v>
      </c>
      <c r="M62" s="865" t="s">
        <v>1783</v>
      </c>
    </row>
    <row r="63" spans="2:13" s="342" customFormat="1">
      <c r="B63" s="140">
        <v>35</v>
      </c>
      <c r="C63" s="923" t="s">
        <v>228</v>
      </c>
      <c r="D63" s="63" t="s">
        <v>324</v>
      </c>
      <c r="E63" s="913"/>
      <c r="F63" s="1207">
        <f>_xlfn.XLOOKUP(M63,[1]III_CIII!$AI:$AI,[1]III_CIII!$T:$T)</f>
        <v>1.1549386648800002</v>
      </c>
      <c r="G63" s="1208" t="s">
        <v>324</v>
      </c>
      <c r="M63" s="865" t="s">
        <v>1784</v>
      </c>
    </row>
    <row r="64" spans="2:13" s="342" customFormat="1">
      <c r="B64" s="140">
        <v>36</v>
      </c>
      <c r="C64" s="923" t="s">
        <v>229</v>
      </c>
      <c r="D64" s="63" t="s">
        <v>324</v>
      </c>
      <c r="E64" s="913"/>
      <c r="F64" s="1207">
        <f>_xlfn.XLOOKUP(M64,[1]III_CIII!$AI:$AI,[1]III_CIII!$T:$T)</f>
        <v>1</v>
      </c>
      <c r="G64" s="1208" t="s">
        <v>324</v>
      </c>
      <c r="M64" s="865" t="s">
        <v>1785</v>
      </c>
    </row>
    <row r="65" spans="2:9">
      <c r="B65" s="127" t="s">
        <v>99</v>
      </c>
      <c r="C65" s="28"/>
      <c r="D65" s="28"/>
      <c r="E65" s="28"/>
      <c r="F65" s="28"/>
      <c r="G65" s="649"/>
    </row>
    <row r="66" spans="2:9" s="342" customFormat="1">
      <c r="B66" s="39" t="s">
        <v>2634</v>
      </c>
      <c r="C66" s="28"/>
      <c r="D66" s="28"/>
      <c r="E66" s="28"/>
      <c r="F66" s="28"/>
      <c r="G66" s="649"/>
      <c r="H66" s="654"/>
      <c r="I66" s="654"/>
    </row>
    <row r="67" spans="2:9" ht="32.25" customHeight="1">
      <c r="B67" s="1201" t="s">
        <v>2652</v>
      </c>
      <c r="C67" s="1201"/>
      <c r="D67" s="1201"/>
      <c r="E67" s="1201"/>
      <c r="F67" s="1201"/>
      <c r="G67" s="1201"/>
    </row>
  </sheetData>
  <mergeCells count="61">
    <mergeCell ref="B1:G1"/>
    <mergeCell ref="B2:G2"/>
    <mergeCell ref="B6:E6"/>
    <mergeCell ref="B16:E16"/>
    <mergeCell ref="F16:G16"/>
    <mergeCell ref="F3:G3"/>
    <mergeCell ref="F4:G4"/>
    <mergeCell ref="B5:G5"/>
    <mergeCell ref="C59:C62"/>
    <mergeCell ref="C47:C50"/>
    <mergeCell ref="C25:C28"/>
    <mergeCell ref="C29:C32"/>
    <mergeCell ref="B67:G67"/>
    <mergeCell ref="B55:B58"/>
    <mergeCell ref="B59:B62"/>
    <mergeCell ref="B25:B28"/>
    <mergeCell ref="B29:B32"/>
    <mergeCell ref="B47:B50"/>
    <mergeCell ref="B35:G35"/>
    <mergeCell ref="F27:G27"/>
    <mergeCell ref="F28:G28"/>
    <mergeCell ref="F29:G29"/>
    <mergeCell ref="F30:G30"/>
    <mergeCell ref="F31:G31"/>
    <mergeCell ref="C17:C20"/>
    <mergeCell ref="B36:E36"/>
    <mergeCell ref="B46:E46"/>
    <mergeCell ref="F46:G46"/>
    <mergeCell ref="C55:C58"/>
    <mergeCell ref="B17:B20"/>
    <mergeCell ref="F17:G17"/>
    <mergeCell ref="F18:G18"/>
    <mergeCell ref="F19:G19"/>
    <mergeCell ref="F20:G20"/>
    <mergeCell ref="F21:G21"/>
    <mergeCell ref="F22:G22"/>
    <mergeCell ref="F23:G23"/>
    <mergeCell ref="F24:G24"/>
    <mergeCell ref="F25:G25"/>
    <mergeCell ref="F26:G26"/>
    <mergeCell ref="F32:G32"/>
    <mergeCell ref="F33:G33"/>
    <mergeCell ref="F34:G34"/>
    <mergeCell ref="F47:G47"/>
    <mergeCell ref="F48:G48"/>
    <mergeCell ref="F49:G49"/>
    <mergeCell ref="F50:G50"/>
    <mergeCell ref="F51:G51"/>
    <mergeCell ref="F52:G52"/>
    <mergeCell ref="F53:G53"/>
    <mergeCell ref="F54:G54"/>
    <mergeCell ref="F55:G55"/>
    <mergeCell ref="F56:G56"/>
    <mergeCell ref="F57:G57"/>
    <mergeCell ref="F58:G58"/>
    <mergeCell ref="F64:G64"/>
    <mergeCell ref="F59:G59"/>
    <mergeCell ref="F60:G60"/>
    <mergeCell ref="F61:G61"/>
    <mergeCell ref="F62:G62"/>
    <mergeCell ref="F63:G63"/>
  </mergeCells>
  <pageMargins left="0.31496062992125984" right="0.19685039370078741" top="0.35433070866141736" bottom="0.19685039370078741" header="0.31496062992125984" footer="0.19685039370078741"/>
  <pageSetup paperSize="9" scale="99" firstPageNumber="62" fitToHeight="0" orientation="portrait" useFirstPageNumber="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oaie9">
    <tabColor indexed="11"/>
  </sheetPr>
  <dimension ref="A1:L43"/>
  <sheetViews>
    <sheetView topLeftCell="A14" zoomScale="115" zoomScaleNormal="115" workbookViewId="0">
      <selection activeCell="C12" sqref="C12:C15"/>
    </sheetView>
  </sheetViews>
  <sheetFormatPr defaultColWidth="10.28515625" defaultRowHeight="12.75"/>
  <cols>
    <col min="1" max="1" width="2.7109375" style="28" customWidth="1"/>
    <col min="2" max="2" width="5.42578125" style="28" customWidth="1"/>
    <col min="3" max="3" width="41" style="28" customWidth="1"/>
    <col min="4" max="4" width="16.42578125" style="28" customWidth="1"/>
    <col min="5" max="5" width="9.140625" style="28" customWidth="1"/>
    <col min="6" max="7" width="12.42578125" style="933" customWidth="1"/>
    <col min="8" max="10" width="10.28515625" style="28"/>
    <col min="11" max="11" width="0" style="28" hidden="1" customWidth="1"/>
    <col min="12" max="12" width="16" style="28" hidden="1" customWidth="1"/>
    <col min="13" max="16384" width="10.28515625" style="28"/>
  </cols>
  <sheetData>
    <row r="1" spans="1:12">
      <c r="A1" s="1215" t="s">
        <v>211</v>
      </c>
      <c r="B1" s="1215"/>
      <c r="C1" s="1215"/>
      <c r="D1" s="1215"/>
      <c r="E1" s="1215"/>
      <c r="F1" s="1215"/>
      <c r="G1" s="1215"/>
    </row>
    <row r="2" spans="1:12">
      <c r="A2" s="1215"/>
      <c r="B2" s="1215"/>
      <c r="C2" s="1215"/>
      <c r="D2" s="1215"/>
      <c r="E2" s="1215"/>
      <c r="F2" s="1215"/>
      <c r="G2" s="1215"/>
    </row>
    <row r="3" spans="1:12">
      <c r="A3" s="914"/>
      <c r="B3" s="914"/>
      <c r="C3" s="914"/>
      <c r="D3" s="914"/>
      <c r="E3" s="914"/>
      <c r="F3" s="914"/>
      <c r="G3" s="914"/>
    </row>
    <row r="4" spans="1:12" ht="27" customHeight="1">
      <c r="B4" s="1199" t="s">
        <v>2653</v>
      </c>
      <c r="C4" s="1199"/>
      <c r="D4" s="1199"/>
      <c r="E4" s="1199"/>
      <c r="F4" s="1199"/>
      <c r="G4" s="1199"/>
    </row>
    <row r="5" spans="1:12">
      <c r="B5" s="602"/>
      <c r="C5" s="602"/>
      <c r="D5" s="602"/>
      <c r="E5" s="602"/>
      <c r="F5" s="602"/>
      <c r="G5" s="602"/>
    </row>
    <row r="6" spans="1:12" s="37" customFormat="1">
      <c r="B6" s="926"/>
      <c r="C6" s="927"/>
      <c r="D6" s="927"/>
      <c r="E6" s="927"/>
      <c r="F6" s="1247"/>
      <c r="G6" s="1247"/>
    </row>
    <row r="7" spans="1:12" s="37" customFormat="1" ht="38.25" customHeight="1">
      <c r="B7" s="928" t="s">
        <v>212</v>
      </c>
      <c r="C7" s="915" t="s">
        <v>2</v>
      </c>
      <c r="D7" s="607" t="s">
        <v>833</v>
      </c>
      <c r="E7" s="915" t="s">
        <v>3</v>
      </c>
      <c r="F7" s="1248" t="s">
        <v>2637</v>
      </c>
      <c r="G7" s="1249"/>
    </row>
    <row r="8" spans="1:12" s="39" customFormat="1">
      <c r="B8" s="1194" t="s">
        <v>2645</v>
      </c>
      <c r="C8" s="1195"/>
      <c r="D8" s="1195"/>
      <c r="E8" s="1196"/>
      <c r="F8" s="638" t="s">
        <v>5</v>
      </c>
      <c r="G8" s="638" t="s">
        <v>6</v>
      </c>
      <c r="H8" s="929"/>
      <c r="I8" s="929"/>
      <c r="J8" s="929"/>
      <c r="K8" s="929"/>
    </row>
    <row r="9" spans="1:12" s="37" customFormat="1">
      <c r="B9" s="170">
        <v>1</v>
      </c>
      <c r="C9" s="37" t="s">
        <v>230</v>
      </c>
      <c r="D9" s="5" t="s">
        <v>324</v>
      </c>
      <c r="E9" s="930" t="s">
        <v>7</v>
      </c>
      <c r="F9" s="105">
        <f>_xlfn.XLOOKUP(L9,[1]III_CIV!$AI:$AI,[1]III_CIV!$S:$S)</f>
        <v>2.5901369999999999</v>
      </c>
      <c r="G9" s="105">
        <f>_xlfn.XLOOKUP(L9,[1]III_CIV!$AI:$AI,[1]III_CIV!$T:$T)</f>
        <v>2.8779299999999997</v>
      </c>
      <c r="H9" s="166"/>
      <c r="L9" s="852" t="s">
        <v>1786</v>
      </c>
    </row>
    <row r="10" spans="1:12" s="37" customFormat="1">
      <c r="B10" s="170">
        <v>2</v>
      </c>
      <c r="C10" s="931" t="s">
        <v>231</v>
      </c>
      <c r="D10" s="6" t="s">
        <v>324</v>
      </c>
      <c r="E10" s="930" t="s">
        <v>7</v>
      </c>
      <c r="F10" s="105">
        <f>_xlfn.XLOOKUP(L10,[1]III_CIV!$AI:$AI,[1]III_CIV!$S:$S)</f>
        <v>2.0930400000000002</v>
      </c>
      <c r="G10" s="105">
        <f>_xlfn.XLOOKUP(L10,[1]III_CIV!$AI:$AI,[1]III_CIV!$T:$T)</f>
        <v>2.3256000000000001</v>
      </c>
      <c r="H10" s="39"/>
      <c r="L10" s="852" t="s">
        <v>1787</v>
      </c>
    </row>
    <row r="11" spans="1:12" s="39" customFormat="1">
      <c r="B11" s="1194" t="s">
        <v>2642</v>
      </c>
      <c r="C11" s="1195"/>
      <c r="D11" s="1195"/>
      <c r="E11" s="1196"/>
      <c r="F11" s="1202" t="s">
        <v>19</v>
      </c>
      <c r="G11" s="1203"/>
    </row>
    <row r="12" spans="1:12" s="37" customFormat="1">
      <c r="B12" s="1237">
        <v>3</v>
      </c>
      <c r="C12" s="1250" t="s">
        <v>862</v>
      </c>
      <c r="D12" s="639" t="s">
        <v>811</v>
      </c>
      <c r="E12" s="4" t="s">
        <v>223</v>
      </c>
      <c r="F12" s="1235">
        <f>_xlfn.XLOOKUP(L12,[1]III_CIV!$AI:$AI,[1]III_CIV!$T:$T)</f>
        <v>1.8584000000000001</v>
      </c>
      <c r="G12" s="1236"/>
      <c r="L12" s="865" t="s">
        <v>1788</v>
      </c>
    </row>
    <row r="13" spans="1:12" s="37" customFormat="1">
      <c r="B13" s="1238"/>
      <c r="C13" s="1251"/>
      <c r="D13" s="639" t="s">
        <v>89</v>
      </c>
      <c r="E13" s="932" t="s">
        <v>223</v>
      </c>
      <c r="F13" s="1235">
        <f>_xlfn.XLOOKUP(L13,[1]III_CIV!$AI:$AI,[1]III_CIV!$T:$T)</f>
        <v>1.67256</v>
      </c>
      <c r="G13" s="1236" t="s">
        <v>324</v>
      </c>
      <c r="L13" s="865" t="s">
        <v>1789</v>
      </c>
    </row>
    <row r="14" spans="1:12" s="37" customFormat="1">
      <c r="B14" s="1238"/>
      <c r="C14" s="1251"/>
      <c r="D14" s="639" t="s">
        <v>90</v>
      </c>
      <c r="E14" s="932" t="s">
        <v>223</v>
      </c>
      <c r="F14" s="1235">
        <f>_xlfn.XLOOKUP(L14,[1]III_CIV!$AI:$AI,[1]III_CIV!$T:$T)</f>
        <v>1.505304</v>
      </c>
      <c r="G14" s="1236" t="s">
        <v>324</v>
      </c>
      <c r="L14" s="865" t="s">
        <v>1790</v>
      </c>
    </row>
    <row r="15" spans="1:12" s="37" customFormat="1">
      <c r="B15" s="1239"/>
      <c r="C15" s="1252"/>
      <c r="D15" s="639" t="s">
        <v>34</v>
      </c>
      <c r="E15" s="932" t="s">
        <v>223</v>
      </c>
      <c r="F15" s="1235">
        <f>_xlfn.XLOOKUP(L15,[1]III_CIV!$AI:$AI,[1]III_CIV!$T:$T)</f>
        <v>1.3848796800000001</v>
      </c>
      <c r="G15" s="1236" t="s">
        <v>324</v>
      </c>
      <c r="L15" s="865" t="s">
        <v>1791</v>
      </c>
    </row>
    <row r="16" spans="1:12" s="37" customFormat="1">
      <c r="B16" s="1237">
        <v>4</v>
      </c>
      <c r="C16" s="1244" t="s">
        <v>863</v>
      </c>
      <c r="D16" s="640" t="s">
        <v>89</v>
      </c>
      <c r="E16" s="4" t="s">
        <v>7</v>
      </c>
      <c r="F16" s="1235">
        <f>_xlfn.XLOOKUP(L16,[1]III_CIV!$AI:$AI,[1]III_CIV!$T:$T)</f>
        <v>1.67256</v>
      </c>
      <c r="G16" s="1236" t="s">
        <v>324</v>
      </c>
      <c r="L16" s="865" t="s">
        <v>1792</v>
      </c>
    </row>
    <row r="17" spans="2:12" s="37" customFormat="1">
      <c r="B17" s="1238"/>
      <c r="C17" s="1245"/>
      <c r="D17" s="639" t="s">
        <v>90</v>
      </c>
      <c r="E17" s="932" t="s">
        <v>7</v>
      </c>
      <c r="F17" s="1235">
        <f>_xlfn.XLOOKUP(L17,[1]III_CIV!$AI:$AI,[1]III_CIV!$T:$T)</f>
        <v>1.505304</v>
      </c>
      <c r="G17" s="1236" t="s">
        <v>324</v>
      </c>
      <c r="L17" s="865" t="s">
        <v>1793</v>
      </c>
    </row>
    <row r="18" spans="2:12" s="37" customFormat="1">
      <c r="B18" s="1238"/>
      <c r="C18" s="1245"/>
      <c r="D18" s="639" t="s">
        <v>485</v>
      </c>
      <c r="E18" s="932" t="s">
        <v>7</v>
      </c>
      <c r="F18" s="1235">
        <f>_xlfn.XLOOKUP(L18,[1]III_CIV!$AI:$AI,[1]III_CIV!$T:$T)</f>
        <v>1.3848796800000001</v>
      </c>
      <c r="G18" s="1236" t="s">
        <v>324</v>
      </c>
      <c r="L18" s="865" t="s">
        <v>1794</v>
      </c>
    </row>
    <row r="19" spans="2:12" s="37" customFormat="1" ht="27.6" customHeight="1">
      <c r="B19" s="1239"/>
      <c r="C19" s="1246"/>
      <c r="D19" s="639" t="s">
        <v>34</v>
      </c>
      <c r="E19" s="932" t="s">
        <v>7</v>
      </c>
      <c r="F19" s="1235">
        <f>_xlfn.XLOOKUP(L19,[1]III_CIV!$AI:$AI,[1]III_CIV!$T:$T)</f>
        <v>1.2740893056</v>
      </c>
      <c r="G19" s="1236" t="s">
        <v>324</v>
      </c>
      <c r="L19" s="865" t="s">
        <v>1795</v>
      </c>
    </row>
    <row r="20" spans="2:12" s="37" customFormat="1">
      <c r="B20" s="1237">
        <v>5</v>
      </c>
      <c r="C20" s="1244" t="s">
        <v>864</v>
      </c>
      <c r="D20" s="640" t="s">
        <v>89</v>
      </c>
      <c r="E20" s="932" t="s">
        <v>32</v>
      </c>
      <c r="F20" s="1235">
        <f>_xlfn.XLOOKUP(L20,[1]III_CIV!$AI:$AI,[1]III_CIV!$T:$T)</f>
        <v>1.575029308125</v>
      </c>
      <c r="G20" s="1236" t="s">
        <v>324</v>
      </c>
      <c r="L20" s="865" t="s">
        <v>1796</v>
      </c>
    </row>
    <row r="21" spans="2:12" s="37" customFormat="1">
      <c r="B21" s="1238"/>
      <c r="C21" s="1245"/>
      <c r="D21" s="639" t="s">
        <v>90</v>
      </c>
      <c r="E21" s="932" t="s">
        <v>32</v>
      </c>
      <c r="F21" s="1235">
        <f>_xlfn.XLOOKUP(L21,[1]III_CIV!$AI:$AI,[1]III_CIV!$T:$T)</f>
        <v>1.4533062038950002</v>
      </c>
      <c r="G21" s="1236" t="s">
        <v>324</v>
      </c>
      <c r="L21" s="865" t="s">
        <v>1797</v>
      </c>
    </row>
    <row r="22" spans="2:12" s="37" customFormat="1">
      <c r="B22" s="1238"/>
      <c r="C22" s="1245"/>
      <c r="D22" s="639" t="s">
        <v>485</v>
      </c>
      <c r="E22" s="932" t="s">
        <v>32</v>
      </c>
      <c r="F22" s="1235">
        <f>_xlfn.XLOOKUP(L22,[1]III_CIV!$AI:$AI,[1]III_CIV!$T:$T)</f>
        <v>1.37671511534375</v>
      </c>
      <c r="G22" s="1236" t="s">
        <v>324</v>
      </c>
      <c r="L22" s="865" t="s">
        <v>1798</v>
      </c>
    </row>
    <row r="23" spans="2:12" s="37" customFormat="1">
      <c r="B23" s="1239"/>
      <c r="C23" s="1246"/>
      <c r="D23" s="639" t="s">
        <v>34</v>
      </c>
      <c r="E23" s="932" t="s">
        <v>32</v>
      </c>
      <c r="F23" s="1235">
        <f>_xlfn.XLOOKUP(L23,[1]III_CIV!$AI:$AI,[1]III_CIV!$T:$T)</f>
        <v>1.3369057197234375</v>
      </c>
      <c r="G23" s="1236" t="s">
        <v>324</v>
      </c>
      <c r="L23" s="865" t="s">
        <v>1799</v>
      </c>
    </row>
    <row r="24" spans="2:12" s="37" customFormat="1">
      <c r="B24" s="1237">
        <v>6</v>
      </c>
      <c r="C24" s="1244" t="s">
        <v>868</v>
      </c>
      <c r="D24" s="639" t="s">
        <v>802</v>
      </c>
      <c r="E24" s="4" t="s">
        <v>33</v>
      </c>
      <c r="F24" s="1235">
        <f>_xlfn.XLOOKUP(L24,[1]III_CIV!$AI:$AI,[1]III_CIV!$T:$T)</f>
        <v>1.2871000642500001</v>
      </c>
      <c r="G24" s="1236" t="s">
        <v>324</v>
      </c>
      <c r="L24" s="865" t="s">
        <v>1800</v>
      </c>
    </row>
    <row r="25" spans="2:12" s="37" customFormat="1">
      <c r="B25" s="1238"/>
      <c r="C25" s="1245"/>
      <c r="D25" s="639" t="s">
        <v>830</v>
      </c>
      <c r="E25" s="932" t="s">
        <v>33</v>
      </c>
      <c r="F25" s="1235">
        <f>_xlfn.XLOOKUP(L25,[1]III_CIV!$AI:$AI,[1]III_CIV!$T:$T)</f>
        <v>1.2742019895404806</v>
      </c>
      <c r="G25" s="1236" t="s">
        <v>324</v>
      </c>
      <c r="L25" s="865" t="s">
        <v>1801</v>
      </c>
    </row>
    <row r="26" spans="2:12" s="37" customFormat="1">
      <c r="B26" s="1238"/>
      <c r="C26" s="1245"/>
      <c r="D26" s="639" t="s">
        <v>831</v>
      </c>
      <c r="E26" s="932" t="s">
        <v>33</v>
      </c>
      <c r="F26" s="1235">
        <f>_xlfn.XLOOKUP(L26,[1]III_CIV!$AI:$AI,[1]III_CIV!$T:$T)</f>
        <v>1.2165780506880004</v>
      </c>
      <c r="G26" s="1236" t="s">
        <v>324</v>
      </c>
      <c r="L26" s="865" t="s">
        <v>1802</v>
      </c>
    </row>
    <row r="27" spans="2:12" s="37" customFormat="1">
      <c r="B27" s="1239"/>
      <c r="C27" s="1246"/>
      <c r="D27" s="639" t="s">
        <v>34</v>
      </c>
      <c r="E27" s="932" t="s">
        <v>33</v>
      </c>
      <c r="F27" s="1235">
        <f>_xlfn.XLOOKUP(L27,[1]III_CIV!$AI:$AI,[1]III_CIV!$T:$T)</f>
        <v>1.195486236672</v>
      </c>
      <c r="G27" s="1236" t="s">
        <v>324</v>
      </c>
      <c r="L27" s="865" t="s">
        <v>1803</v>
      </c>
    </row>
    <row r="28" spans="2:12" s="37" customFormat="1">
      <c r="B28" s="1237">
        <v>7</v>
      </c>
      <c r="C28" s="1244" t="s">
        <v>866</v>
      </c>
      <c r="D28" s="639" t="s">
        <v>802</v>
      </c>
      <c r="E28" s="932" t="s">
        <v>157</v>
      </c>
      <c r="F28" s="1235">
        <f>_xlfn.XLOOKUP(L28,[1]III_CIV!$AI:$AI,[1]III_CIV!$T:$T)</f>
        <v>1.2871000642500001</v>
      </c>
      <c r="G28" s="1236" t="s">
        <v>324</v>
      </c>
      <c r="L28" s="865" t="s">
        <v>1804</v>
      </c>
    </row>
    <row r="29" spans="2:12" s="37" customFormat="1">
      <c r="B29" s="1238"/>
      <c r="C29" s="1245"/>
      <c r="D29" s="639" t="s">
        <v>831</v>
      </c>
      <c r="E29" s="932" t="s">
        <v>157</v>
      </c>
      <c r="F29" s="1235">
        <f>_xlfn.XLOOKUP(L29,[1]III_CIV!$AI:$AI,[1]III_CIV!$T:$T)</f>
        <v>1.2742019895404806</v>
      </c>
      <c r="G29" s="1236" t="s">
        <v>324</v>
      </c>
      <c r="L29" s="865" t="s">
        <v>1805</v>
      </c>
    </row>
    <row r="30" spans="2:12" s="37" customFormat="1">
      <c r="B30" s="1238"/>
      <c r="C30" s="1245"/>
      <c r="D30" s="639" t="s">
        <v>832</v>
      </c>
      <c r="E30" s="932" t="s">
        <v>157</v>
      </c>
      <c r="F30" s="1235">
        <f>_xlfn.XLOOKUP(L30,[1]III_CIV!$AI:$AI,[1]III_CIV!$T:$T)</f>
        <v>1.2165780506880004</v>
      </c>
      <c r="G30" s="1236" t="s">
        <v>324</v>
      </c>
      <c r="L30" s="865" t="s">
        <v>1806</v>
      </c>
    </row>
    <row r="31" spans="2:12" s="37" customFormat="1">
      <c r="B31" s="1239"/>
      <c r="C31" s="1246"/>
      <c r="D31" s="639" t="s">
        <v>34</v>
      </c>
      <c r="E31" s="932" t="s">
        <v>157</v>
      </c>
      <c r="F31" s="1235">
        <f>_xlfn.XLOOKUP(L31,[1]III_CIV!$AI:$AI,[1]III_CIV!$T:$T)</f>
        <v>1.195486236672</v>
      </c>
      <c r="G31" s="1236" t="s">
        <v>324</v>
      </c>
      <c r="L31" s="865" t="s">
        <v>1807</v>
      </c>
    </row>
    <row r="32" spans="2:12" s="37" customFormat="1">
      <c r="B32" s="1237">
        <v>8</v>
      </c>
      <c r="C32" s="1241" t="s">
        <v>865</v>
      </c>
      <c r="D32" s="639" t="s">
        <v>811</v>
      </c>
      <c r="E32" s="658" t="s">
        <v>7</v>
      </c>
      <c r="F32" s="1235">
        <f>[1]III_CIV!$T$38</f>
        <v>1.67256</v>
      </c>
      <c r="G32" s="1236" t="s">
        <v>324</v>
      </c>
    </row>
    <row r="33" spans="2:7" s="37" customFormat="1">
      <c r="B33" s="1238"/>
      <c r="C33" s="1242"/>
      <c r="D33" s="639" t="s">
        <v>89</v>
      </c>
      <c r="E33" s="658" t="s">
        <v>7</v>
      </c>
      <c r="F33" s="1235">
        <f>[1]III_CIV!$T$39</f>
        <v>1.505304</v>
      </c>
      <c r="G33" s="1236" t="s">
        <v>324</v>
      </c>
    </row>
    <row r="34" spans="2:7" s="37" customFormat="1">
      <c r="B34" s="1238"/>
      <c r="C34" s="1242"/>
      <c r="D34" s="639" t="s">
        <v>90</v>
      </c>
      <c r="E34" s="658" t="s">
        <v>7</v>
      </c>
      <c r="F34" s="1235">
        <f>[1]III_CIV!$T$40</f>
        <v>1.3848796800000001</v>
      </c>
      <c r="G34" s="1236" t="s">
        <v>324</v>
      </c>
    </row>
    <row r="35" spans="2:7" s="37" customFormat="1">
      <c r="B35" s="1239"/>
      <c r="C35" s="1243"/>
      <c r="D35" s="639" t="s">
        <v>34</v>
      </c>
      <c r="E35" s="658" t="s">
        <v>7</v>
      </c>
      <c r="F35" s="1235">
        <f>[1]III_CIV!$T$41</f>
        <v>1.2740893056</v>
      </c>
      <c r="G35" s="1236" t="s">
        <v>324</v>
      </c>
    </row>
    <row r="36" spans="2:7" s="37" customFormat="1">
      <c r="B36" s="1240">
        <v>9</v>
      </c>
      <c r="C36" s="1241" t="s">
        <v>867</v>
      </c>
      <c r="D36" s="639" t="s">
        <v>802</v>
      </c>
      <c r="E36" s="658" t="s">
        <v>33</v>
      </c>
      <c r="F36" s="1235">
        <f>F24</f>
        <v>1.2871000642500001</v>
      </c>
      <c r="G36" s="1236" t="s">
        <v>324</v>
      </c>
    </row>
    <row r="37" spans="2:7" s="37" customFormat="1">
      <c r="B37" s="1240"/>
      <c r="C37" s="1242"/>
      <c r="D37" s="639" t="s">
        <v>830</v>
      </c>
      <c r="E37" s="658" t="s">
        <v>33</v>
      </c>
      <c r="F37" s="1235">
        <f>F25</f>
        <v>1.2742019895404806</v>
      </c>
      <c r="G37" s="1236" t="s">
        <v>324</v>
      </c>
    </row>
    <row r="38" spans="2:7" s="37" customFormat="1">
      <c r="B38" s="1240"/>
      <c r="C38" s="1242"/>
      <c r="D38" s="639" t="s">
        <v>831</v>
      </c>
      <c r="E38" s="658" t="s">
        <v>33</v>
      </c>
      <c r="F38" s="1235">
        <f>F26</f>
        <v>1.2165780506880004</v>
      </c>
      <c r="G38" s="1236" t="s">
        <v>324</v>
      </c>
    </row>
    <row r="39" spans="2:7" s="37" customFormat="1">
      <c r="B39" s="1240"/>
      <c r="C39" s="1243"/>
      <c r="D39" s="639" t="s">
        <v>34</v>
      </c>
      <c r="E39" s="658" t="s">
        <v>33</v>
      </c>
      <c r="F39" s="1235">
        <f>F27</f>
        <v>1.195486236672</v>
      </c>
      <c r="G39" s="1236" t="s">
        <v>324</v>
      </c>
    </row>
    <row r="41" spans="2:7">
      <c r="B41" s="661" t="s">
        <v>210</v>
      </c>
    </row>
    <row r="42" spans="2:7">
      <c r="B42" s="39" t="s">
        <v>2654</v>
      </c>
    </row>
    <row r="43" spans="2:7" s="39" customFormat="1" ht="27" customHeight="1">
      <c r="B43" s="1201" t="s">
        <v>2655</v>
      </c>
      <c r="C43" s="1201"/>
      <c r="D43" s="1201"/>
      <c r="E43" s="1201"/>
      <c r="F43" s="1201"/>
      <c r="G43" s="1201"/>
    </row>
  </sheetData>
  <mergeCells count="50">
    <mergeCell ref="A1:G2"/>
    <mergeCell ref="B16:B19"/>
    <mergeCell ref="C16:C19"/>
    <mergeCell ref="F6:G6"/>
    <mergeCell ref="F7:G7"/>
    <mergeCell ref="B4:G4"/>
    <mergeCell ref="B8:E8"/>
    <mergeCell ref="B11:E11"/>
    <mergeCell ref="F11:G11"/>
    <mergeCell ref="C12:C15"/>
    <mergeCell ref="B12:B15"/>
    <mergeCell ref="F12:G12"/>
    <mergeCell ref="F13:G13"/>
    <mergeCell ref="F14:G14"/>
    <mergeCell ref="F15:G15"/>
    <mergeCell ref="F16:G16"/>
    <mergeCell ref="B43:G43"/>
    <mergeCell ref="B32:B35"/>
    <mergeCell ref="B36:B39"/>
    <mergeCell ref="B28:B31"/>
    <mergeCell ref="B20:B23"/>
    <mergeCell ref="C36:C39"/>
    <mergeCell ref="C32:C35"/>
    <mergeCell ref="C28:C31"/>
    <mergeCell ref="C24:C27"/>
    <mergeCell ref="B24:B27"/>
    <mergeCell ref="C20:C23"/>
    <mergeCell ref="F21:G21"/>
    <mergeCell ref="F22:G22"/>
    <mergeCell ref="F23:G23"/>
    <mergeCell ref="F24:G24"/>
    <mergeCell ref="F25:G25"/>
    <mergeCell ref="F17:G17"/>
    <mergeCell ref="F18:G18"/>
    <mergeCell ref="F19:G19"/>
    <mergeCell ref="F20:G20"/>
    <mergeCell ref="F26:G26"/>
    <mergeCell ref="F27:G27"/>
    <mergeCell ref="F28:G28"/>
    <mergeCell ref="F29:G29"/>
    <mergeCell ref="F30:G30"/>
    <mergeCell ref="F36:G36"/>
    <mergeCell ref="F37:G37"/>
    <mergeCell ref="F38:G38"/>
    <mergeCell ref="F39:G39"/>
    <mergeCell ref="F31:G31"/>
    <mergeCell ref="F32:G32"/>
    <mergeCell ref="F33:G33"/>
    <mergeCell ref="F34:G34"/>
    <mergeCell ref="F35:G35"/>
  </mergeCells>
  <pageMargins left="0.66929133858267698" right="0.196850393700787" top="0.31496062992126" bottom="0.23622047244094499" header="0.196850393700787" footer="0.196850393700787"/>
  <pageSetup paperSize="9" scale="83" firstPageNumber="64" orientation="portrait" useFirstPageNumber="1" r:id="rId1"/>
  <headerFooter alignWithMargins="0">
    <oddHeader>&amp;CDRAFT</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oaie10">
    <tabColor indexed="11"/>
    <pageSetUpPr fitToPage="1"/>
  </sheetPr>
  <dimension ref="A1:HN48"/>
  <sheetViews>
    <sheetView topLeftCell="D28" zoomScale="115" zoomScaleNormal="115" workbookViewId="0">
      <selection activeCell="C14" sqref="C14:C16"/>
    </sheetView>
  </sheetViews>
  <sheetFormatPr defaultColWidth="10.28515625" defaultRowHeight="15.75"/>
  <cols>
    <col min="1" max="1" width="4.28515625" style="35" customWidth="1"/>
    <col min="2" max="2" width="4" style="35" customWidth="1"/>
    <col min="3" max="3" width="23.85546875" style="35" customWidth="1"/>
    <col min="4" max="4" width="30.28515625" style="35" customWidth="1"/>
    <col min="5" max="5" width="8.42578125" style="35" customWidth="1"/>
    <col min="6" max="7" width="11" style="254" customWidth="1"/>
    <col min="8" max="11" width="10.28515625" style="35"/>
    <col min="12" max="12" width="10.28515625" style="35" customWidth="1"/>
    <col min="13" max="13" width="16" style="35" hidden="1" customWidth="1"/>
    <col min="14" max="16384" width="10.28515625" style="35"/>
  </cols>
  <sheetData>
    <row r="1" spans="1:222" s="253" customFormat="1" ht="15.75" customHeight="1">
      <c r="A1" s="70"/>
      <c r="B1" s="1215" t="s">
        <v>211</v>
      </c>
      <c r="C1" s="1215"/>
      <c r="D1" s="1215"/>
      <c r="E1" s="1215"/>
      <c r="F1" s="1215"/>
      <c r="G1" s="1215"/>
      <c r="H1" s="70"/>
    </row>
    <row r="3" spans="1:222" ht="24.75" customHeight="1">
      <c r="A3" s="655"/>
      <c r="B3" s="1199" t="s">
        <v>2658</v>
      </c>
      <c r="C3" s="1199"/>
      <c r="D3" s="1199"/>
      <c r="E3" s="1199"/>
      <c r="F3" s="1199"/>
      <c r="G3" s="1199"/>
      <c r="H3" s="655"/>
    </row>
    <row r="4" spans="1:222">
      <c r="A4" s="655"/>
      <c r="B4" s="602"/>
      <c r="C4" s="602"/>
      <c r="D4" s="602"/>
      <c r="E4" s="602"/>
      <c r="F4" s="602"/>
      <c r="G4" s="602"/>
      <c r="H4" s="655"/>
    </row>
    <row r="5" spans="1:222" s="1" customFormat="1" ht="30" customHeight="1">
      <c r="B5" s="915" t="s">
        <v>212</v>
      </c>
      <c r="C5" s="915" t="s">
        <v>2</v>
      </c>
      <c r="D5" s="915" t="s">
        <v>833</v>
      </c>
      <c r="E5" s="915" t="s">
        <v>3</v>
      </c>
      <c r="F5" s="1118" t="s">
        <v>2637</v>
      </c>
      <c r="G5" s="1119"/>
    </row>
    <row r="6" spans="1:222" s="1" customFormat="1" ht="30" customHeight="1">
      <c r="B6" s="1257" t="s">
        <v>2659</v>
      </c>
      <c r="C6" s="1258"/>
      <c r="D6" s="1258"/>
      <c r="E6" s="1258"/>
      <c r="F6" s="1258"/>
      <c r="G6" s="1259"/>
    </row>
    <row r="7" spans="1:222" s="342" customFormat="1" ht="13.35" customHeight="1">
      <c r="B7" s="1194" t="s">
        <v>2640</v>
      </c>
      <c r="C7" s="1195"/>
      <c r="D7" s="1195"/>
      <c r="E7" s="1196"/>
      <c r="F7" s="638" t="s">
        <v>5</v>
      </c>
      <c r="G7" s="638" t="s">
        <v>6</v>
      </c>
      <c r="H7" s="459"/>
      <c r="I7" s="459"/>
      <c r="J7" s="459"/>
      <c r="K7" s="459"/>
    </row>
    <row r="8" spans="1:222" s="1" customFormat="1">
      <c r="B8" s="4">
        <v>1</v>
      </c>
      <c r="C8" s="7" t="s">
        <v>232</v>
      </c>
      <c r="D8" s="4" t="s">
        <v>324</v>
      </c>
      <c r="E8" s="4" t="s">
        <v>214</v>
      </c>
      <c r="F8" s="403">
        <f>_xlfn.XLOOKUP(M8,[1]III_CV!$AI:$AI,[1]III_CV!$S:$S)</f>
        <v>1.9875704062499997</v>
      </c>
      <c r="G8" s="403">
        <f>_xlfn.XLOOKUP(M8,[1]III_CV!$AI:$AI,[1]III_CV!$T:$T)</f>
        <v>2.3383181249999998</v>
      </c>
      <c r="M8" s="852" t="s">
        <v>1808</v>
      </c>
    </row>
    <row r="9" spans="1:222" s="1" customFormat="1" ht="18" customHeight="1">
      <c r="B9" s="4">
        <v>2</v>
      </c>
      <c r="C9" s="7" t="s">
        <v>233</v>
      </c>
      <c r="D9" s="4" t="s">
        <v>324</v>
      </c>
      <c r="E9" s="4" t="s">
        <v>214</v>
      </c>
      <c r="F9" s="403">
        <f>_xlfn.XLOOKUP(M9,[1]III_CV!$AI:$AI,[1]III_CV!$S:$S)</f>
        <v>1.8532124999999999</v>
      </c>
      <c r="G9" s="403">
        <f>_xlfn.XLOOKUP(M9,[1]III_CV!$AI:$AI,[1]III_CV!$T:$T)</f>
        <v>2.18025</v>
      </c>
      <c r="M9" s="852" t="s">
        <v>1809</v>
      </c>
    </row>
    <row r="10" spans="1:222" s="1" customFormat="1">
      <c r="B10" s="4">
        <v>3</v>
      </c>
      <c r="C10" s="7" t="s">
        <v>16</v>
      </c>
      <c r="D10" s="4" t="s">
        <v>324</v>
      </c>
      <c r="E10" s="4" t="s">
        <v>214</v>
      </c>
      <c r="F10" s="403">
        <f>_xlfn.XLOOKUP(M10,[1]III_CV!$AI:$AI,[1]III_CV!$S:$S)</f>
        <v>1.7601344144999997</v>
      </c>
      <c r="G10" s="403">
        <f>_xlfn.XLOOKUP(M10,[1]III_CV!$AI:$AI,[1]III_CV!$T:$T)</f>
        <v>2.0707463699999997</v>
      </c>
      <c r="M10" s="852" t="s">
        <v>1810</v>
      </c>
    </row>
    <row r="11" spans="1:222" s="1" customFormat="1" ht="25.5">
      <c r="B11" s="4">
        <v>4</v>
      </c>
      <c r="C11" s="7" t="s">
        <v>2661</v>
      </c>
      <c r="D11" s="4" t="s">
        <v>324</v>
      </c>
      <c r="E11" s="4" t="s">
        <v>214</v>
      </c>
      <c r="F11" s="403">
        <f>_xlfn.XLOOKUP(M11,[1]III_CV!$AI:$AI,[1]III_CV!$S:$S)</f>
        <v>1.5116732667253521</v>
      </c>
      <c r="G11" s="403">
        <f>_xlfn.XLOOKUP(M11,[1]III_CV!$AI:$AI,[1]III_CV!$T:$T)</f>
        <v>1.7784391373239437</v>
      </c>
      <c r="I11" s="166"/>
      <c r="M11" s="852" t="s">
        <v>1811</v>
      </c>
    </row>
    <row r="12" spans="1:222" customFormat="1">
      <c r="B12" s="256" t="s">
        <v>46</v>
      </c>
      <c r="C12" s="917" t="s">
        <v>219</v>
      </c>
      <c r="D12" s="4" t="s">
        <v>324</v>
      </c>
      <c r="E12" s="917" t="s">
        <v>220</v>
      </c>
      <c r="F12" s="403">
        <f>_xlfn.XLOOKUP(M12,[1]III_CV!$AI:$AI,[1]III_CV!$S:$S)</f>
        <v>1.4267027711336402</v>
      </c>
      <c r="G12" s="403">
        <f>_xlfn.XLOOKUP(M12,[1]III_CV!$AI:$AI,[1]III_CV!$T:$T)</f>
        <v>1.5852253012596003</v>
      </c>
      <c r="H12" s="1"/>
      <c r="I12" s="39"/>
      <c r="J12" s="37"/>
      <c r="K12" s="37"/>
      <c r="L12" s="37"/>
      <c r="M12" s="852" t="s">
        <v>1812</v>
      </c>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row>
    <row r="13" spans="1:222" s="342" customFormat="1" ht="13.35" customHeight="1">
      <c r="B13" s="1194" t="s">
        <v>2642</v>
      </c>
      <c r="C13" s="1195"/>
      <c r="D13" s="1195"/>
      <c r="E13" s="1196"/>
      <c r="F13" s="1202" t="s">
        <v>19</v>
      </c>
      <c r="G13" s="1203"/>
    </row>
    <row r="14" spans="1:222" s="1" customFormat="1">
      <c r="B14" s="1237">
        <v>6</v>
      </c>
      <c r="C14" s="1254" t="s">
        <v>749</v>
      </c>
      <c r="D14" s="460" t="s">
        <v>811</v>
      </c>
      <c r="E14" s="6" t="s">
        <v>7</v>
      </c>
      <c r="F14" s="1207">
        <f>_xlfn.XLOOKUP(M14,[1]III_CV!$AI:$AI,[1]III_CV!$T:$T)</f>
        <v>1.6359525000000001</v>
      </c>
      <c r="G14" s="1208"/>
      <c r="M14" s="865" t="s">
        <v>1813</v>
      </c>
    </row>
    <row r="15" spans="1:222" s="1" customFormat="1">
      <c r="B15" s="1238"/>
      <c r="C15" s="1255"/>
      <c r="D15" s="460" t="s">
        <v>388</v>
      </c>
      <c r="E15" s="6" t="s">
        <v>7</v>
      </c>
      <c r="F15" s="1207">
        <f>_xlfn.XLOOKUP(M15,[1]III_CV!$AI:$AI,[1]III_CV!$T:$T)</f>
        <v>1.5499083600000008</v>
      </c>
      <c r="G15" s="1208" t="s">
        <v>324</v>
      </c>
      <c r="M15" s="865" t="s">
        <v>1814</v>
      </c>
    </row>
    <row r="16" spans="1:222" s="1" customFormat="1">
      <c r="B16" s="1239"/>
      <c r="C16" s="1256"/>
      <c r="D16" s="460" t="s">
        <v>34</v>
      </c>
      <c r="E16" s="6" t="s">
        <v>7</v>
      </c>
      <c r="F16" s="1207">
        <f>_xlfn.XLOOKUP(M16,[1]III_CV!$AI:$AI,[1]III_CV!$T:$T)</f>
        <v>1.4090076000000005</v>
      </c>
      <c r="G16" s="1208" t="s">
        <v>324</v>
      </c>
      <c r="M16" s="865" t="s">
        <v>1815</v>
      </c>
    </row>
    <row r="17" spans="2:15" s="1" customFormat="1">
      <c r="B17" s="1237">
        <v>7</v>
      </c>
      <c r="C17" s="1254" t="s">
        <v>749</v>
      </c>
      <c r="D17" s="460" t="s">
        <v>388</v>
      </c>
      <c r="E17" s="6" t="s">
        <v>32</v>
      </c>
      <c r="F17" s="1207">
        <f>_xlfn.XLOOKUP(M17,[1]III_CV!$AI:$AI,[1]III_CV!$T:$T)</f>
        <v>1.3337824500000002</v>
      </c>
      <c r="G17" s="1208" t="s">
        <v>324</v>
      </c>
      <c r="M17" s="865" t="s">
        <v>1816</v>
      </c>
    </row>
    <row r="18" spans="2:15" s="1" customFormat="1">
      <c r="B18" s="1238"/>
      <c r="C18" s="1255"/>
      <c r="D18" s="460" t="s">
        <v>90</v>
      </c>
      <c r="E18" s="6" t="s">
        <v>32</v>
      </c>
      <c r="F18" s="1207">
        <f>_xlfn.XLOOKUP(M18,[1]III_CV!$AI:$AI,[1]III_CV!$T:$T)</f>
        <v>1.2636311688000006</v>
      </c>
      <c r="G18" s="1208" t="s">
        <v>324</v>
      </c>
      <c r="M18" s="865" t="s">
        <v>1817</v>
      </c>
    </row>
    <row r="19" spans="2:15" s="1" customFormat="1">
      <c r="B19" s="1239"/>
      <c r="C19" s="1256"/>
      <c r="D19" s="460" t="s">
        <v>34</v>
      </c>
      <c r="E19" s="6" t="s">
        <v>32</v>
      </c>
      <c r="F19" s="1207">
        <f>_xlfn.XLOOKUP(M19,[1]III_CV!$AI:$AI,[1]III_CV!$T:$T)</f>
        <v>1.1935123200000004</v>
      </c>
      <c r="G19" s="1208" t="s">
        <v>324</v>
      </c>
      <c r="M19" s="865" t="s">
        <v>1818</v>
      </c>
    </row>
    <row r="20" spans="2:15" s="1" customFormat="1">
      <c r="B20" s="1237">
        <v>8</v>
      </c>
      <c r="C20" s="1254" t="s">
        <v>749</v>
      </c>
      <c r="D20" s="460" t="s">
        <v>799</v>
      </c>
      <c r="E20" s="170" t="s">
        <v>131</v>
      </c>
      <c r="F20" s="1207">
        <f>_xlfn.XLOOKUP(M20,[1]III_CV!$AI:$AI,[1]III_CV!$T:$T)</f>
        <v>1.3104412571250001</v>
      </c>
      <c r="G20" s="1208" t="s">
        <v>324</v>
      </c>
      <c r="M20" s="865" t="s">
        <v>1819</v>
      </c>
    </row>
    <row r="21" spans="2:15" s="1" customFormat="1">
      <c r="B21" s="1238"/>
      <c r="C21" s="1255"/>
      <c r="D21" s="460" t="s">
        <v>869</v>
      </c>
      <c r="E21" s="170" t="s">
        <v>131</v>
      </c>
      <c r="F21" s="1207">
        <f>_xlfn.XLOOKUP(M21,[1]III_CV!$AI:$AI,[1]III_CV!$T:$T)</f>
        <v>1.2415176233460006</v>
      </c>
      <c r="G21" s="1208" t="s">
        <v>324</v>
      </c>
      <c r="M21" s="865" t="s">
        <v>1820</v>
      </c>
    </row>
    <row r="22" spans="2:15" s="1" customFormat="1">
      <c r="B22" s="1239"/>
      <c r="C22" s="1256"/>
      <c r="D22" s="460" t="s">
        <v>34</v>
      </c>
      <c r="E22" s="170" t="s">
        <v>131</v>
      </c>
      <c r="F22" s="1207">
        <f>_xlfn.XLOOKUP(M22,[1]III_CV!$AI:$AI,[1]III_CV!$T:$T)</f>
        <v>1.1726258544000003</v>
      </c>
      <c r="G22" s="1208" t="s">
        <v>324</v>
      </c>
      <c r="M22" s="865" t="s">
        <v>1821</v>
      </c>
    </row>
    <row r="23" spans="2:15" s="1" customFormat="1">
      <c r="B23" s="1237">
        <v>9</v>
      </c>
      <c r="C23" s="1254" t="s">
        <v>749</v>
      </c>
      <c r="D23" s="460" t="s">
        <v>802</v>
      </c>
      <c r="E23" s="170" t="s">
        <v>33</v>
      </c>
      <c r="F23" s="1207">
        <f>_xlfn.XLOOKUP(M23,[1]III_CV!$AI:$AI,[1]III_CV!$T:$T)</f>
        <v>1.2871000642500001</v>
      </c>
      <c r="G23" s="1208" t="s">
        <v>324</v>
      </c>
      <c r="M23" s="865" t="s">
        <v>1822</v>
      </c>
    </row>
    <row r="24" spans="2:15" s="1" customFormat="1">
      <c r="B24" s="1238"/>
      <c r="C24" s="1255"/>
      <c r="D24" s="460" t="s">
        <v>799</v>
      </c>
      <c r="E24" s="170" t="s">
        <v>33</v>
      </c>
      <c r="F24" s="1207">
        <f>_xlfn.XLOOKUP(M24,[1]III_CV!$AI:$AI,[1]III_CV!$T:$T)</f>
        <v>1.2194040778920003</v>
      </c>
      <c r="G24" s="1208" t="s">
        <v>324</v>
      </c>
      <c r="I24" s="2"/>
      <c r="J24" s="35"/>
      <c r="K24" s="35"/>
      <c r="L24" s="35"/>
      <c r="M24" s="865" t="s">
        <v>1823</v>
      </c>
      <c r="N24" s="255"/>
      <c r="O24" s="35"/>
    </row>
    <row r="25" spans="2:15" s="1" customFormat="1">
      <c r="B25" s="1239"/>
      <c r="C25" s="1256"/>
      <c r="D25" s="460" t="s">
        <v>34</v>
      </c>
      <c r="E25" s="170" t="s">
        <v>33</v>
      </c>
      <c r="F25" s="1207">
        <f>_xlfn.XLOOKUP(M25,[1]III_CV!$AI:$AI,[1]III_CV!$T:$T)</f>
        <v>1.1517393888000003</v>
      </c>
      <c r="G25" s="1208" t="s">
        <v>324</v>
      </c>
      <c r="I25" s="128"/>
      <c r="J25" s="128"/>
      <c r="K25" s="128"/>
      <c r="L25" s="128"/>
      <c r="M25" s="865" t="s">
        <v>1824</v>
      </c>
      <c r="N25" s="128"/>
      <c r="O25" s="128"/>
    </row>
    <row r="26" spans="2:15" ht="25.35" customHeight="1">
      <c r="B26" s="1253" t="s">
        <v>2660</v>
      </c>
      <c r="C26" s="1253"/>
      <c r="D26" s="1253"/>
      <c r="E26" s="1253"/>
      <c r="F26" s="1253"/>
      <c r="G26" s="1253"/>
    </row>
    <row r="27" spans="2:15" s="342" customFormat="1" ht="12.75">
      <c r="B27" s="1194" t="s">
        <v>2640</v>
      </c>
      <c r="C27" s="1195"/>
      <c r="D27" s="1195"/>
      <c r="E27" s="1196"/>
      <c r="F27" s="638" t="s">
        <v>5</v>
      </c>
      <c r="G27" s="638" t="s">
        <v>6</v>
      </c>
      <c r="H27" s="459"/>
      <c r="I27" s="459"/>
      <c r="J27" s="459"/>
      <c r="K27" s="459"/>
    </row>
    <row r="28" spans="2:15">
      <c r="B28" s="4">
        <v>10</v>
      </c>
      <c r="C28" s="7" t="s">
        <v>232</v>
      </c>
      <c r="D28" s="4" t="s">
        <v>324</v>
      </c>
      <c r="E28" s="4" t="s">
        <v>214</v>
      </c>
      <c r="F28" s="403">
        <f>[1]III_CV!$S$46</f>
        <v>1.8881918859374998</v>
      </c>
      <c r="G28" s="403">
        <f>[1]III_CV!$T$46</f>
        <v>2.2214022187499998</v>
      </c>
    </row>
    <row r="29" spans="2:15">
      <c r="B29" s="4">
        <v>11</v>
      </c>
      <c r="C29" s="7" t="s">
        <v>233</v>
      </c>
      <c r="D29" s="4" t="s">
        <v>324</v>
      </c>
      <c r="E29" s="4" t="s">
        <v>214</v>
      </c>
      <c r="F29" s="403">
        <f>[1]III_CV!$S$47</f>
        <v>1.760551875</v>
      </c>
      <c r="G29" s="403">
        <f>[1]III_CV!$T$47</f>
        <v>2.0712375000000001</v>
      </c>
    </row>
    <row r="30" spans="2:15" s="254" customFormat="1">
      <c r="B30" s="4">
        <v>12</v>
      </c>
      <c r="C30" s="7" t="s">
        <v>16</v>
      </c>
      <c r="D30" s="4" t="s">
        <v>324</v>
      </c>
      <c r="E30" s="4" t="s">
        <v>214</v>
      </c>
      <c r="F30" s="403">
        <f>[1]III_CV!$S$48</f>
        <v>1.6721276937749996</v>
      </c>
      <c r="G30" s="403">
        <f>[1]III_CV!$T$48</f>
        <v>1.9672090514999996</v>
      </c>
      <c r="H30" s="35"/>
      <c r="I30" s="35"/>
    </row>
    <row r="31" spans="2:15" s="254" customFormat="1" ht="25.5">
      <c r="B31" s="4">
        <v>13</v>
      </c>
      <c r="C31" s="7" t="s">
        <v>218</v>
      </c>
      <c r="D31" s="4" t="s">
        <v>324</v>
      </c>
      <c r="E31" s="4" t="s">
        <v>214</v>
      </c>
      <c r="F31" s="403">
        <f>[1]III_CV!$S$49</f>
        <v>1.4360896033890844</v>
      </c>
      <c r="G31" s="403">
        <f>[1]III_CV!$T$49</f>
        <v>1.6895171804577465</v>
      </c>
      <c r="H31" s="35"/>
      <c r="I31" s="166"/>
    </row>
    <row r="32" spans="2:15" s="254" customFormat="1">
      <c r="B32" s="256" t="s">
        <v>265</v>
      </c>
      <c r="C32" s="917" t="s">
        <v>219</v>
      </c>
      <c r="D32" s="4" t="s">
        <v>324</v>
      </c>
      <c r="E32" s="917" t="s">
        <v>220</v>
      </c>
      <c r="F32" s="403">
        <f>[1]III_CV!$S$50</f>
        <v>1.3474415060706602</v>
      </c>
      <c r="G32" s="403">
        <f>[1]III_CV!$T$50</f>
        <v>1.5852253012596003</v>
      </c>
      <c r="H32" s="35"/>
      <c r="I32" s="39"/>
    </row>
    <row r="33" spans="2:9" s="342" customFormat="1" ht="12.75">
      <c r="B33" s="1194" t="s">
        <v>2642</v>
      </c>
      <c r="C33" s="1195"/>
      <c r="D33" s="1195"/>
      <c r="E33" s="1196"/>
      <c r="F33" s="1202" t="s">
        <v>19</v>
      </c>
      <c r="G33" s="1203"/>
    </row>
    <row r="34" spans="2:9" s="254" customFormat="1" ht="15">
      <c r="B34" s="1237">
        <v>15</v>
      </c>
      <c r="C34" s="1260" t="s">
        <v>749</v>
      </c>
      <c r="D34" s="460" t="s">
        <v>811</v>
      </c>
      <c r="E34" s="6" t="s">
        <v>7</v>
      </c>
      <c r="F34" s="1207">
        <f>[1]III_CV!$T$60</f>
        <v>1.554154875</v>
      </c>
      <c r="G34" s="1208"/>
    </row>
    <row r="35" spans="2:9" s="254" customFormat="1" ht="15">
      <c r="B35" s="1238"/>
      <c r="C35" s="1261"/>
      <c r="D35" s="460" t="s">
        <v>388</v>
      </c>
      <c r="E35" s="6" t="s">
        <v>7</v>
      </c>
      <c r="F35" s="1207">
        <f>[1]III_CV!$T$61</f>
        <v>1.4724129420000007</v>
      </c>
      <c r="G35" s="1208" t="s">
        <v>324</v>
      </c>
    </row>
    <row r="36" spans="2:9" s="254" customFormat="1" ht="14.25" customHeight="1">
      <c r="B36" s="1239"/>
      <c r="C36" s="1262"/>
      <c r="D36" s="460" t="s">
        <v>34</v>
      </c>
      <c r="E36" s="6" t="s">
        <v>7</v>
      </c>
      <c r="F36" s="1207">
        <f>[1]III_CV!$T$62</f>
        <v>1.3385572200000004</v>
      </c>
      <c r="G36" s="1208" t="s">
        <v>324</v>
      </c>
    </row>
    <row r="37" spans="2:9" s="254" customFormat="1" ht="14.25" customHeight="1">
      <c r="B37" s="1237">
        <v>16</v>
      </c>
      <c r="C37" s="1260" t="s">
        <v>749</v>
      </c>
      <c r="D37" s="460" t="s">
        <v>388</v>
      </c>
      <c r="E37" s="6" t="s">
        <v>32</v>
      </c>
      <c r="F37" s="1207">
        <f>[1]III_CV!$T$63</f>
        <v>1.2670933275</v>
      </c>
      <c r="G37" s="1208" t="s">
        <v>324</v>
      </c>
    </row>
    <row r="38" spans="2:9" s="254" customFormat="1" ht="14.25" customHeight="1">
      <c r="B38" s="1238"/>
      <c r="C38" s="1261"/>
      <c r="D38" s="460" t="s">
        <v>90</v>
      </c>
      <c r="E38" s="6" t="s">
        <v>32</v>
      </c>
      <c r="F38" s="1207">
        <f>[1]III_CV!$T$64</f>
        <v>1.2004496103600004</v>
      </c>
      <c r="G38" s="1208" t="s">
        <v>324</v>
      </c>
    </row>
    <row r="39" spans="2:9" s="254" customFormat="1" ht="14.25" customHeight="1">
      <c r="B39" s="1239"/>
      <c r="C39" s="1262"/>
      <c r="D39" s="460" t="s">
        <v>34</v>
      </c>
      <c r="E39" s="6" t="s">
        <v>32</v>
      </c>
      <c r="F39" s="1207">
        <f>[1]III_CV!$T$65</f>
        <v>1.1338367040000004</v>
      </c>
      <c r="G39" s="1208" t="s">
        <v>324</v>
      </c>
    </row>
    <row r="40" spans="2:9" s="254" customFormat="1" ht="13.5" customHeight="1">
      <c r="B40" s="1237">
        <v>17</v>
      </c>
      <c r="C40" s="1260" t="s">
        <v>749</v>
      </c>
      <c r="D40" s="460" t="s">
        <v>799</v>
      </c>
      <c r="E40" s="170" t="s">
        <v>131</v>
      </c>
      <c r="F40" s="1207">
        <f>[1]III_CV!$T$66</f>
        <v>1.1782908825187501</v>
      </c>
      <c r="G40" s="1208" t="s">
        <v>324</v>
      </c>
    </row>
    <row r="41" spans="2:9" s="254" customFormat="1" ht="13.5" customHeight="1">
      <c r="B41" s="1238"/>
      <c r="C41" s="1261"/>
      <c r="D41" s="460" t="s">
        <v>869</v>
      </c>
      <c r="E41" s="170" t="s">
        <v>131</v>
      </c>
      <c r="F41" s="1207">
        <f>[1]III_CV!$T$67</f>
        <v>1.1683623782580752</v>
      </c>
      <c r="G41" s="1208" t="s">
        <v>324</v>
      </c>
    </row>
    <row r="42" spans="2:9" s="254" customFormat="1" ht="13.5" customHeight="1">
      <c r="B42" s="1239"/>
      <c r="C42" s="1262"/>
      <c r="D42" s="460" t="s">
        <v>34</v>
      </c>
      <c r="E42" s="170" t="s">
        <v>131</v>
      </c>
      <c r="F42" s="1207">
        <f>[1]III_CV!$T$68</f>
        <v>1.1312573988090378</v>
      </c>
      <c r="G42" s="1208" t="s">
        <v>324</v>
      </c>
    </row>
    <row r="43" spans="2:9" s="254" customFormat="1" ht="13.5" customHeight="1">
      <c r="B43" s="1237">
        <v>18</v>
      </c>
      <c r="C43" s="1260" t="s">
        <v>749</v>
      </c>
      <c r="D43" s="460" t="s">
        <v>802</v>
      </c>
      <c r="E43" s="170" t="s">
        <v>33</v>
      </c>
      <c r="F43" s="1207">
        <f>[1]III_CV!$T$69</f>
        <v>1.2227450610375001</v>
      </c>
      <c r="G43" s="1208" t="s">
        <v>324</v>
      </c>
    </row>
    <row r="44" spans="2:9" s="254" customFormat="1" ht="13.5" customHeight="1">
      <c r="B44" s="1238"/>
      <c r="C44" s="1261"/>
      <c r="D44" s="460" t="s">
        <v>799</v>
      </c>
      <c r="E44" s="170" t="s">
        <v>33</v>
      </c>
      <c r="F44" s="1207">
        <f>[1]III_CV!$T$70</f>
        <v>1.1584338739974003</v>
      </c>
      <c r="G44" s="1208" t="s">
        <v>324</v>
      </c>
    </row>
    <row r="45" spans="2:9" s="254" customFormat="1" ht="13.5" customHeight="1">
      <c r="B45" s="1239"/>
      <c r="C45" s="1262"/>
      <c r="D45" s="460" t="s">
        <v>34</v>
      </c>
      <c r="E45" s="170" t="s">
        <v>33</v>
      </c>
      <c r="F45" s="1207">
        <f>[1]III_CV!$T$71</f>
        <v>1.0941524193600003</v>
      </c>
      <c r="G45" s="1208" t="s">
        <v>324</v>
      </c>
    </row>
    <row r="46" spans="2:9">
      <c r="B46" s="656" t="s">
        <v>99</v>
      </c>
      <c r="F46" s="934"/>
      <c r="G46" s="934"/>
    </row>
    <row r="47" spans="2:9" ht="15.75" customHeight="1">
      <c r="B47" s="39" t="s">
        <v>2656</v>
      </c>
      <c r="C47" s="166"/>
      <c r="D47" s="166"/>
      <c r="F47" s="934"/>
      <c r="G47" s="934"/>
    </row>
    <row r="48" spans="2:9" ht="39.75" customHeight="1">
      <c r="B48" s="1201" t="s">
        <v>2657</v>
      </c>
      <c r="C48" s="1201"/>
      <c r="D48" s="1201"/>
      <c r="E48" s="1201"/>
      <c r="F48" s="1201"/>
      <c r="G48" s="1201"/>
      <c r="H48" s="128"/>
      <c r="I48" s="128"/>
    </row>
  </sheetData>
  <mergeCells count="52">
    <mergeCell ref="B48:G48"/>
    <mergeCell ref="B13:E13"/>
    <mergeCell ref="F13:G13"/>
    <mergeCell ref="B33:E33"/>
    <mergeCell ref="F33:G33"/>
    <mergeCell ref="B27:E27"/>
    <mergeCell ref="B43:B45"/>
    <mergeCell ref="C43:C45"/>
    <mergeCell ref="B34:B36"/>
    <mergeCell ref="C34:C36"/>
    <mergeCell ref="B37:B39"/>
    <mergeCell ref="C37:C39"/>
    <mergeCell ref="B40:B42"/>
    <mergeCell ref="C40:C42"/>
    <mergeCell ref="B17:B19"/>
    <mergeCell ref="B20:B22"/>
    <mergeCell ref="B26:G26"/>
    <mergeCell ref="B23:B25"/>
    <mergeCell ref="B1:G1"/>
    <mergeCell ref="B3:G3"/>
    <mergeCell ref="B7:E7"/>
    <mergeCell ref="B14:B16"/>
    <mergeCell ref="F5:G5"/>
    <mergeCell ref="C20:C22"/>
    <mergeCell ref="C14:C16"/>
    <mergeCell ref="C17:C19"/>
    <mergeCell ref="C23:C25"/>
    <mergeCell ref="B6:G6"/>
    <mergeCell ref="F41:G41"/>
    <mergeCell ref="F42:G42"/>
    <mergeCell ref="F43:G43"/>
    <mergeCell ref="F34:G34"/>
    <mergeCell ref="F35:G35"/>
    <mergeCell ref="F36:G36"/>
    <mergeCell ref="F37:G37"/>
    <mergeCell ref="F38:G38"/>
    <mergeCell ref="F44:G44"/>
    <mergeCell ref="F45:G45"/>
    <mergeCell ref="F14:G14"/>
    <mergeCell ref="F15:G15"/>
    <mergeCell ref="F16:G16"/>
    <mergeCell ref="F17:G17"/>
    <mergeCell ref="F18:G18"/>
    <mergeCell ref="F19:G19"/>
    <mergeCell ref="F20:G20"/>
    <mergeCell ref="F21:G21"/>
    <mergeCell ref="F22:G22"/>
    <mergeCell ref="F23:G23"/>
    <mergeCell ref="F24:G24"/>
    <mergeCell ref="F25:G25"/>
    <mergeCell ref="F39:G39"/>
    <mergeCell ref="F40:G40"/>
  </mergeCells>
  <pageMargins left="0.74803149606299213" right="0.19685039370078741" top="0.39370078740157483" bottom="0.31496062992125984" header="0.23622047244094491" footer="0.19685039370078741"/>
  <pageSetup paperSize="9" firstPageNumber="65" fitToWidth="0" orientation="portrait" useFirstPageNumber="1" r:id="rId1"/>
  <headerFooter alignWithMargins="0">
    <oddHeader>&amp;CDRAFT</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oaie11">
    <tabColor rgb="FF7030A0"/>
  </sheetPr>
  <dimension ref="B2:K52"/>
  <sheetViews>
    <sheetView topLeftCell="A32" zoomScale="115" zoomScaleNormal="115" workbookViewId="0">
      <selection activeCell="B15" sqref="B15:E15"/>
    </sheetView>
  </sheetViews>
  <sheetFormatPr defaultColWidth="10.28515625" defaultRowHeight="12.75"/>
  <cols>
    <col min="1" max="1" width="3.7109375" style="343" customWidth="1"/>
    <col min="2" max="2" width="3.85546875" style="358" customWidth="1"/>
    <col min="3" max="3" width="51.7109375" style="343" customWidth="1"/>
    <col min="4" max="4" width="8.42578125" style="359" customWidth="1"/>
    <col min="5" max="5" width="16.85546875" style="343" customWidth="1"/>
    <col min="6" max="6" width="15.140625" style="343" bestFit="1" customWidth="1"/>
    <col min="7" max="9" width="10.28515625" style="343"/>
    <col min="10" max="10" width="16" style="343" hidden="1" customWidth="1"/>
    <col min="11" max="11" width="0" style="343" hidden="1" customWidth="1"/>
    <col min="12" max="16384" width="10.28515625" style="343"/>
  </cols>
  <sheetData>
    <row r="2" spans="2:11">
      <c r="B2" s="1263" t="s">
        <v>234</v>
      </c>
      <c r="C2" s="1263"/>
      <c r="D2" s="1263"/>
      <c r="E2" s="1263"/>
    </row>
    <row r="3" spans="2:11">
      <c r="C3" s="1267" t="s">
        <v>235</v>
      </c>
      <c r="D3" s="1267"/>
      <c r="E3" s="1267"/>
    </row>
    <row r="4" spans="2:11">
      <c r="B4" s="355"/>
      <c r="C4" s="355"/>
      <c r="D4" s="355"/>
    </row>
    <row r="5" spans="2:11" ht="38.25" customHeight="1">
      <c r="B5" s="604" t="s">
        <v>17</v>
      </c>
      <c r="C5" s="605" t="s">
        <v>2</v>
      </c>
      <c r="D5" s="606" t="s">
        <v>236</v>
      </c>
      <c r="E5" s="764" t="s">
        <v>2637</v>
      </c>
    </row>
    <row r="6" spans="2:11" ht="45" customHeight="1">
      <c r="B6" s="1268" t="s">
        <v>2665</v>
      </c>
      <c r="C6" s="1268"/>
      <c r="D6" s="1268"/>
      <c r="E6" s="1268"/>
    </row>
    <row r="7" spans="2:11" s="342" customFormat="1" ht="12.75" customHeight="1">
      <c r="B7" s="1264" t="s">
        <v>2638</v>
      </c>
      <c r="C7" s="1264"/>
      <c r="D7" s="1264"/>
      <c r="E7" s="937" t="s">
        <v>2671</v>
      </c>
      <c r="F7" s="343"/>
      <c r="G7" s="459"/>
      <c r="H7" s="459"/>
      <c r="I7" s="459"/>
      <c r="J7" s="459"/>
    </row>
    <row r="8" spans="2:11" ht="15">
      <c r="B8" s="938" t="s">
        <v>40</v>
      </c>
      <c r="C8" s="939" t="s">
        <v>237</v>
      </c>
      <c r="D8" s="938" t="s">
        <v>7</v>
      </c>
      <c r="E8" s="935">
        <f>_xlfn.XLOOKUP(J8,[1]IV_CI!$AI:$AI,[1]IV_CI!$S:$S)</f>
        <v>5.5</v>
      </c>
      <c r="J8" s="826" t="s">
        <v>1825</v>
      </c>
    </row>
    <row r="9" spans="2:11" ht="15">
      <c r="B9" s="938" t="s">
        <v>41</v>
      </c>
      <c r="C9" s="939" t="s">
        <v>238</v>
      </c>
      <c r="D9" s="938" t="s">
        <v>7</v>
      </c>
      <c r="E9" s="935">
        <f>_xlfn.XLOOKUP(J9,[1]IV_CI!$AI:$AI,[1]IV_CI!$S:$S)</f>
        <v>5.2857142857142723</v>
      </c>
      <c r="J9" s="826" t="s">
        <v>1826</v>
      </c>
    </row>
    <row r="10" spans="2:11" ht="15">
      <c r="B10" s="938" t="s">
        <v>42</v>
      </c>
      <c r="C10" s="940" t="s">
        <v>239</v>
      </c>
      <c r="D10" s="919" t="s">
        <v>7</v>
      </c>
      <c r="E10" s="935">
        <f>_xlfn.XLOOKUP(J10,[1]IV_CI!$AI:$AI,[1]IV_CI!$S:$S)</f>
        <v>5.2249999999999996</v>
      </c>
      <c r="J10" s="826" t="s">
        <v>1827</v>
      </c>
    </row>
    <row r="11" spans="2:11" ht="25.5">
      <c r="B11" s="938" t="s">
        <v>44</v>
      </c>
      <c r="C11" s="940" t="s">
        <v>240</v>
      </c>
      <c r="D11" s="919" t="s">
        <v>7</v>
      </c>
      <c r="E11" s="935">
        <f>_xlfn.XLOOKUP(J11,[1]IV_CI!$AI:$AI,[1]IV_CI!$S:$S)</f>
        <v>4.8600000000000003</v>
      </c>
      <c r="J11" s="826" t="s">
        <v>1828</v>
      </c>
    </row>
    <row r="12" spans="2:11" ht="15">
      <c r="B12" s="938" t="s">
        <v>46</v>
      </c>
      <c r="C12" s="941" t="s">
        <v>241</v>
      </c>
      <c r="D12" s="919" t="s">
        <v>7</v>
      </c>
      <c r="E12" s="935">
        <f>_xlfn.XLOOKUP(J12,[1]IV_CI!$AI:$AI,[1]IV_CI!$S:$S)</f>
        <v>4.8600000000000003</v>
      </c>
      <c r="J12" s="826" t="s">
        <v>1829</v>
      </c>
    </row>
    <row r="13" spans="2:11" ht="15">
      <c r="B13" s="938" t="s">
        <v>48</v>
      </c>
      <c r="C13" s="941" t="s">
        <v>242</v>
      </c>
      <c r="D13" s="919" t="s">
        <v>7</v>
      </c>
      <c r="E13" s="935">
        <f>_xlfn.XLOOKUP(J13,[1]IV_CI!$AI:$AI,[1]IV_CI!$S:$S)</f>
        <v>4.4400000000000004</v>
      </c>
      <c r="J13" s="826" t="s">
        <v>1830</v>
      </c>
    </row>
    <row r="14" spans="2:11" ht="15">
      <c r="B14" s="938" t="s">
        <v>50</v>
      </c>
      <c r="C14" s="941" t="s">
        <v>243</v>
      </c>
      <c r="D14" s="919" t="s">
        <v>7</v>
      </c>
      <c r="E14" s="935">
        <f>_xlfn.XLOOKUP(J14,[1]IV_CI!$AI:$AI,[1]IV_CI!$S:$S)</f>
        <v>4.34</v>
      </c>
      <c r="J14" s="826" t="s">
        <v>1831</v>
      </c>
    </row>
    <row r="15" spans="2:11" s="351" customFormat="1" ht="40.5" customHeight="1">
      <c r="B15" s="1266" t="s">
        <v>2669</v>
      </c>
      <c r="C15" s="1266"/>
      <c r="D15" s="1266"/>
      <c r="E15" s="1266"/>
      <c r="F15" s="343"/>
      <c r="G15" s="343"/>
      <c r="H15" s="343"/>
      <c r="I15" s="343"/>
      <c r="J15" s="343"/>
      <c r="K15" s="343"/>
    </row>
    <row r="16" spans="2:11" s="342" customFormat="1" ht="12.75" customHeight="1">
      <c r="B16" s="1266" t="s">
        <v>2668</v>
      </c>
      <c r="C16" s="1266"/>
      <c r="D16" s="1266"/>
      <c r="E16" s="942" t="s">
        <v>1001</v>
      </c>
    </row>
    <row r="17" spans="2:10" ht="15">
      <c r="B17" s="938" t="s">
        <v>52</v>
      </c>
      <c r="C17" s="943" t="s">
        <v>245</v>
      </c>
      <c r="D17" s="919" t="s">
        <v>7</v>
      </c>
      <c r="E17" s="420">
        <f>_xlfn.XLOOKUP(J17,[1]IV_CI!$AI:$AI,[1]IV_CI!$T:$T)</f>
        <v>3.7479750000000007</v>
      </c>
      <c r="J17" s="828" t="s">
        <v>1832</v>
      </c>
    </row>
    <row r="18" spans="2:10" ht="15">
      <c r="B18" s="938" t="s">
        <v>54</v>
      </c>
      <c r="C18" s="943" t="s">
        <v>246</v>
      </c>
      <c r="D18" s="919" t="s">
        <v>7</v>
      </c>
      <c r="E18" s="420">
        <f>_xlfn.XLOOKUP(J18,[1]IV_CI!$AI:$AI,[1]IV_CI!$T:$T)</f>
        <v>3.5695000000000006</v>
      </c>
      <c r="J18" s="828" t="s">
        <v>1833</v>
      </c>
    </row>
    <row r="19" spans="2:10" ht="15">
      <c r="B19" s="938" t="s">
        <v>260</v>
      </c>
      <c r="C19" s="943" t="s">
        <v>247</v>
      </c>
      <c r="D19" s="919" t="s">
        <v>7</v>
      </c>
      <c r="E19" s="420">
        <f>_xlfn.XLOOKUP(J19,[1]IV_CI!$AI:$AI,[1]IV_CI!$T:$T)</f>
        <v>3.2450000000000001</v>
      </c>
      <c r="J19" s="828" t="s">
        <v>1834</v>
      </c>
    </row>
    <row r="20" spans="2:10" ht="15">
      <c r="B20" s="938" t="s">
        <v>261</v>
      </c>
      <c r="C20" s="943" t="s">
        <v>248</v>
      </c>
      <c r="D20" s="919" t="s">
        <v>7</v>
      </c>
      <c r="E20" s="420">
        <f>_xlfn.XLOOKUP(J20,[1]IV_CI!$AI:$AI,[1]IV_CI!$T:$T)</f>
        <v>2.9499999999999997</v>
      </c>
      <c r="J20" s="828" t="s">
        <v>1835</v>
      </c>
    </row>
    <row r="21" spans="2:10" ht="15">
      <c r="B21" s="938" t="s">
        <v>262</v>
      </c>
      <c r="C21" s="944" t="s">
        <v>249</v>
      </c>
      <c r="D21" s="919" t="s">
        <v>7</v>
      </c>
      <c r="E21" s="420">
        <f>_xlfn.XLOOKUP(J21,[1]IV_CI!$AI:$AI,[1]IV_CI!$T:$T)</f>
        <v>2.5</v>
      </c>
      <c r="F21" s="364"/>
      <c r="J21" s="828" t="s">
        <v>1836</v>
      </c>
    </row>
    <row r="22" spans="2:10" ht="15">
      <c r="B22" s="938" t="s">
        <v>264</v>
      </c>
      <c r="C22" s="944" t="s">
        <v>250</v>
      </c>
      <c r="D22" s="919" t="s">
        <v>7</v>
      </c>
      <c r="E22" s="420">
        <f>_xlfn.XLOOKUP(J22,[1]IV_CI!$AI:$AI,[1]IV_CI!$T:$T)</f>
        <v>2.3154560000000011</v>
      </c>
      <c r="F22" s="364"/>
      <c r="J22" s="828" t="s">
        <v>1837</v>
      </c>
    </row>
    <row r="23" spans="2:10" ht="15">
      <c r="B23" s="938" t="s">
        <v>265</v>
      </c>
      <c r="C23" s="944" t="s">
        <v>251</v>
      </c>
      <c r="D23" s="919" t="s">
        <v>7</v>
      </c>
      <c r="E23" s="420">
        <f>_xlfn.XLOOKUP(J23,[1]IV_CI!$AI:$AI,[1]IV_CI!$T:$T)</f>
        <v>2.1049600000000006</v>
      </c>
      <c r="F23" s="364"/>
      <c r="J23" s="828" t="s">
        <v>1838</v>
      </c>
    </row>
    <row r="24" spans="2:10" ht="15">
      <c r="B24" s="938" t="s">
        <v>266</v>
      </c>
      <c r="C24" s="944" t="s">
        <v>252</v>
      </c>
      <c r="D24" s="919" t="s">
        <v>7</v>
      </c>
      <c r="E24" s="420">
        <f>_xlfn.XLOOKUP(J24,[1]IV_CI!$AI:$AI,[1]IV_CI!$T:$T)</f>
        <v>1.9136000000000002</v>
      </c>
      <c r="F24" s="364"/>
      <c r="J24" s="828" t="s">
        <v>1839</v>
      </c>
    </row>
    <row r="25" spans="2:10" s="342" customFormat="1" ht="12.75" customHeight="1">
      <c r="B25" s="1266" t="s">
        <v>2667</v>
      </c>
      <c r="C25" s="1266"/>
      <c r="D25" s="1266"/>
      <c r="E25" s="942" t="s">
        <v>1001</v>
      </c>
    </row>
    <row r="26" spans="2:10" ht="24.75" customHeight="1">
      <c r="B26" s="936" t="s">
        <v>268</v>
      </c>
      <c r="C26" s="945" t="s">
        <v>253</v>
      </c>
      <c r="D26" s="919" t="s">
        <v>7</v>
      </c>
      <c r="E26" s="420">
        <f>_xlfn.XLOOKUP(J26,[1]IV_CI!$AI:$AI,[1]IV_CI!$T:$T)</f>
        <v>2.5</v>
      </c>
      <c r="F26" s="363"/>
      <c r="G26" s="363"/>
      <c r="J26" s="828" t="s">
        <v>1840</v>
      </c>
    </row>
    <row r="27" spans="2:10" ht="24.75" customHeight="1">
      <c r="B27" s="936" t="s">
        <v>269</v>
      </c>
      <c r="C27" s="945" t="s">
        <v>254</v>
      </c>
      <c r="D27" s="919" t="s">
        <v>7</v>
      </c>
      <c r="E27" s="420">
        <f>_xlfn.XLOOKUP(J27,[1]IV_CI!$AI:$AI,[1]IV_CI!$T:$T)</f>
        <v>2.2159090909090908</v>
      </c>
      <c r="F27" s="363"/>
      <c r="G27" s="363"/>
      <c r="J27" s="828" t="s">
        <v>1841</v>
      </c>
    </row>
    <row r="28" spans="2:10" ht="27.75" customHeight="1">
      <c r="B28" s="936" t="s">
        <v>271</v>
      </c>
      <c r="C28" s="945" t="s">
        <v>255</v>
      </c>
      <c r="D28" s="919" t="s">
        <v>7</v>
      </c>
      <c r="E28" s="420">
        <f>_xlfn.XLOOKUP(J28,[1]IV_CI!$AI:$AI,[1]IV_CI!$T:$T)</f>
        <v>2.0170454545454546</v>
      </c>
      <c r="F28" s="363"/>
      <c r="G28" s="363"/>
      <c r="J28" s="828" t="s">
        <v>1842</v>
      </c>
    </row>
    <row r="29" spans="2:10" ht="36" customHeight="1">
      <c r="B29" s="936" t="s">
        <v>272</v>
      </c>
      <c r="C29" s="945" t="s">
        <v>256</v>
      </c>
      <c r="D29" s="919" t="s">
        <v>7</v>
      </c>
      <c r="E29" s="420">
        <f>_xlfn.XLOOKUP(J29,[1]IV_CI!$AI:$AI,[1]IV_CI!$T:$T)</f>
        <v>1.9318181818181817</v>
      </c>
      <c r="F29" s="363"/>
      <c r="G29" s="363"/>
      <c r="J29" s="828" t="s">
        <v>1843</v>
      </c>
    </row>
    <row r="30" spans="2:10" ht="29.25" customHeight="1">
      <c r="B30" s="936" t="s">
        <v>274</v>
      </c>
      <c r="C30" s="945" t="s">
        <v>257</v>
      </c>
      <c r="D30" s="919" t="s">
        <v>32</v>
      </c>
      <c r="E30" s="420">
        <f>_xlfn.XLOOKUP(J30,[1]IV_CI!$AI:$AI,[1]IV_CI!$T:$T)</f>
        <v>1.8749999999999996</v>
      </c>
      <c r="J30" s="828" t="s">
        <v>1844</v>
      </c>
    </row>
    <row r="31" spans="2:10" ht="39" customHeight="1">
      <c r="B31" s="936" t="s">
        <v>403</v>
      </c>
      <c r="C31" s="945" t="s">
        <v>258</v>
      </c>
      <c r="D31" s="919" t="s">
        <v>131</v>
      </c>
      <c r="E31" s="420">
        <f>_xlfn.XLOOKUP(J31,[1]IV_CI!$AI:$AI,[1]IV_CI!$T:$T)</f>
        <v>1.3930326704545453</v>
      </c>
      <c r="J31" s="828" t="s">
        <v>1845</v>
      </c>
    </row>
    <row r="32" spans="2:10" ht="27.75" customHeight="1">
      <c r="B32" s="936" t="s">
        <v>404</v>
      </c>
      <c r="C32" s="945" t="s">
        <v>257</v>
      </c>
      <c r="D32" s="919" t="s">
        <v>33</v>
      </c>
      <c r="E32" s="420">
        <f>_xlfn.XLOOKUP(J32,[1]IV_CI!$AI:$AI,[1]IV_CI!$T:$T)</f>
        <v>1.3651349431818178</v>
      </c>
      <c r="J32" s="828" t="s">
        <v>1846</v>
      </c>
    </row>
    <row r="33" spans="2:10" ht="28.5" customHeight="1">
      <c r="B33" s="936" t="s">
        <v>405</v>
      </c>
      <c r="C33" s="945" t="s">
        <v>259</v>
      </c>
      <c r="D33" s="919" t="s">
        <v>7</v>
      </c>
      <c r="E33" s="420">
        <f>_xlfn.XLOOKUP(J33,[1]IV_CI!$AI:$AI,[1]IV_CI!$T:$T)</f>
        <v>1.8749999999999996</v>
      </c>
      <c r="J33" s="828" t="s">
        <v>1847</v>
      </c>
    </row>
    <row r="34" spans="2:10" ht="27.75" customHeight="1">
      <c r="B34" s="936" t="s">
        <v>406</v>
      </c>
      <c r="C34" s="945" t="s">
        <v>259</v>
      </c>
      <c r="D34" s="919" t="s">
        <v>32</v>
      </c>
      <c r="E34" s="420">
        <f>_xlfn.XLOOKUP(J34,[1]IV_CI!$AI:$AI,[1]IV_CI!$T:$T)</f>
        <v>1.7539595170454543</v>
      </c>
      <c r="J34" s="828" t="s">
        <v>1848</v>
      </c>
    </row>
    <row r="35" spans="2:10" ht="27.75" customHeight="1">
      <c r="B35" s="936" t="s">
        <v>407</v>
      </c>
      <c r="C35" s="945" t="s">
        <v>259</v>
      </c>
      <c r="D35" s="919" t="s">
        <v>131</v>
      </c>
      <c r="E35" s="420">
        <f>_xlfn.XLOOKUP(J35,[1]IV_CI!$AI:$AI,[1]IV_CI!$T:$T)</f>
        <v>1.3651349431818178</v>
      </c>
      <c r="J35" s="828" t="s">
        <v>1849</v>
      </c>
    </row>
    <row r="36" spans="2:10" ht="26.25" customHeight="1">
      <c r="B36" s="936" t="s">
        <v>408</v>
      </c>
      <c r="C36" s="945" t="s">
        <v>259</v>
      </c>
      <c r="D36" s="919" t="s">
        <v>33</v>
      </c>
      <c r="E36" s="420">
        <f>_xlfn.XLOOKUP(J36,[1]IV_CI!$AI:$AI,[1]IV_CI!$T:$T)</f>
        <v>1.3232883522727272</v>
      </c>
      <c r="J36" s="828" t="s">
        <v>1850</v>
      </c>
    </row>
    <row r="37" spans="2:10" ht="15.75" customHeight="1">
      <c r="B37" s="936" t="s">
        <v>409</v>
      </c>
      <c r="C37" s="945" t="s">
        <v>263</v>
      </c>
      <c r="D37" s="919" t="s">
        <v>7</v>
      </c>
      <c r="E37" s="420">
        <f>_xlfn.XLOOKUP(J37,[1]IV_CI!$AI:$AI,[1]IV_CI!$T:$T)</f>
        <v>2.0880681818181817</v>
      </c>
      <c r="J37" s="828" t="s">
        <v>1851</v>
      </c>
    </row>
    <row r="38" spans="2:10" ht="15.75" customHeight="1">
      <c r="B38" s="936" t="s">
        <v>410</v>
      </c>
      <c r="C38" s="945" t="s">
        <v>263</v>
      </c>
      <c r="D38" s="919" t="s">
        <v>131</v>
      </c>
      <c r="E38" s="420">
        <f>_xlfn.XLOOKUP(J38,[1]IV_CI!$AI:$AI,[1]IV_CI!$T:$T)</f>
        <v>1.4488281249999999</v>
      </c>
      <c r="J38" s="828" t="s">
        <v>1852</v>
      </c>
    </row>
    <row r="39" spans="2:10" ht="15.75" customHeight="1">
      <c r="B39" s="936" t="s">
        <v>411</v>
      </c>
      <c r="C39" s="945" t="s">
        <v>263</v>
      </c>
      <c r="D39" s="919" t="s">
        <v>33</v>
      </c>
      <c r="E39" s="420">
        <f>_xlfn.XLOOKUP(J39,[1]IV_CI!$AI:$AI,[1]IV_CI!$T:$T)</f>
        <v>1.3790838068181817</v>
      </c>
      <c r="J39" s="828" t="s">
        <v>1853</v>
      </c>
    </row>
    <row r="40" spans="2:10" ht="15.75" customHeight="1">
      <c r="B40" s="936" t="s">
        <v>412</v>
      </c>
      <c r="C40" s="945" t="s">
        <v>267</v>
      </c>
      <c r="D40" s="919" t="s">
        <v>7</v>
      </c>
      <c r="E40" s="420">
        <f>_xlfn.XLOOKUP(J40,[1]IV_CI!$AI:$AI,[1]IV_CI!$T:$T)</f>
        <v>1.9318181818181817</v>
      </c>
      <c r="J40" s="828" t="s">
        <v>1854</v>
      </c>
    </row>
    <row r="41" spans="2:10" ht="15.75" customHeight="1">
      <c r="B41" s="936" t="s">
        <v>413</v>
      </c>
      <c r="C41" s="945" t="s">
        <v>267</v>
      </c>
      <c r="D41" s="919" t="s">
        <v>33</v>
      </c>
      <c r="E41" s="420">
        <f>_xlfn.XLOOKUP(J41,[1]IV_CI!$AI:$AI,[1]IV_CI!$T:$T)</f>
        <v>1.3372372159090908</v>
      </c>
      <c r="J41" s="828" t="s">
        <v>1855</v>
      </c>
    </row>
    <row r="42" spans="2:10" ht="15.75" customHeight="1">
      <c r="B42" s="936" t="s">
        <v>414</v>
      </c>
      <c r="C42" s="945" t="s">
        <v>270</v>
      </c>
      <c r="D42" s="919" t="s">
        <v>7</v>
      </c>
      <c r="E42" s="420">
        <f>_xlfn.XLOOKUP(J42,[1]IV_CI!$AI:$AI,[1]IV_CI!$T:$T)</f>
        <v>1.5883167613636362</v>
      </c>
      <c r="J42" s="828" t="s">
        <v>1856</v>
      </c>
    </row>
    <row r="43" spans="2:10" ht="15.75" customHeight="1">
      <c r="B43" s="936" t="s">
        <v>415</v>
      </c>
      <c r="C43" s="945" t="s">
        <v>270</v>
      </c>
      <c r="D43" s="919" t="s">
        <v>33</v>
      </c>
      <c r="E43" s="420">
        <f>_xlfn.XLOOKUP(J43,[1]IV_CI!$AI:$AI,[1]IV_CI!$T:$T)</f>
        <v>1.3093394886363634</v>
      </c>
      <c r="J43" s="828" t="s">
        <v>1857</v>
      </c>
    </row>
    <row r="44" spans="2:10" ht="15.75" customHeight="1">
      <c r="B44" s="936" t="s">
        <v>416</v>
      </c>
      <c r="C44" s="945" t="s">
        <v>273</v>
      </c>
      <c r="D44" s="919" t="s">
        <v>33</v>
      </c>
      <c r="E44" s="420">
        <f>_xlfn.XLOOKUP(J44,[1]IV_CI!$AI:$AI,[1]IV_CI!$T:$T)</f>
        <v>1.3093394886363634</v>
      </c>
      <c r="J44" s="828" t="s">
        <v>1858</v>
      </c>
    </row>
    <row r="45" spans="2:10" ht="15.75" customHeight="1">
      <c r="B45" s="936" t="s">
        <v>417</v>
      </c>
      <c r="C45" s="945" t="s">
        <v>275</v>
      </c>
      <c r="D45" s="919" t="s">
        <v>33</v>
      </c>
      <c r="E45" s="420">
        <f>_xlfn.XLOOKUP(J45,[1]IV_CI!$AI:$AI,[1]IV_CI!$T:$T)</f>
        <v>1.253544034090909</v>
      </c>
      <c r="J45" s="828" t="s">
        <v>1859</v>
      </c>
    </row>
    <row r="46" spans="2:10" ht="16.5" customHeight="1">
      <c r="B46" s="68" t="s">
        <v>244</v>
      </c>
      <c r="C46" s="28"/>
      <c r="D46" s="28"/>
      <c r="E46" s="159"/>
    </row>
    <row r="47" spans="2:10" ht="27" customHeight="1">
      <c r="B47" s="1265" t="s">
        <v>2666</v>
      </c>
      <c r="C47" s="1265"/>
      <c r="D47" s="1265"/>
      <c r="E47" s="1265"/>
    </row>
    <row r="48" spans="2:10" s="342" customFormat="1" ht="27" customHeight="1">
      <c r="B48" s="1201" t="s">
        <v>2670</v>
      </c>
      <c r="C48" s="1201"/>
      <c r="D48" s="1201"/>
      <c r="E48" s="1201"/>
    </row>
    <row r="49" spans="3:4">
      <c r="C49" s="347"/>
      <c r="D49" s="347"/>
    </row>
    <row r="50" spans="3:4">
      <c r="C50" s="347"/>
      <c r="D50" s="347"/>
    </row>
    <row r="51" spans="3:4">
      <c r="C51" s="347"/>
      <c r="D51" s="347"/>
    </row>
    <row r="52" spans="3:4">
      <c r="C52" s="347"/>
      <c r="D52" s="347"/>
    </row>
  </sheetData>
  <mergeCells count="9">
    <mergeCell ref="B2:E2"/>
    <mergeCell ref="B7:D7"/>
    <mergeCell ref="B47:E47"/>
    <mergeCell ref="B48:E48"/>
    <mergeCell ref="B25:D25"/>
    <mergeCell ref="C3:E3"/>
    <mergeCell ref="B16:D16"/>
    <mergeCell ref="B6:E6"/>
    <mergeCell ref="B15:E15"/>
  </mergeCells>
  <phoneticPr fontId="68" type="noConversion"/>
  <pageMargins left="0.47244094488188998" right="0.196850393700787" top="0.39370078740157499" bottom="0.39370078740157499" header="0.196850393700787" footer="0.27559055118110198"/>
  <pageSetup paperSize="9" firstPageNumber="67" orientation="portrait" useFirstPageNumber="1" r:id="rId1"/>
  <headerFooter alignWithMargins="0">
    <oddHeader>&amp;CDRAFT</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D6BDA-D57E-41FC-B748-89503D162115}">
  <sheetPr codeName="Foaie12">
    <tabColor rgb="FF7030A0"/>
  </sheetPr>
  <dimension ref="B2:K49"/>
  <sheetViews>
    <sheetView topLeftCell="A18" zoomScale="115" zoomScaleNormal="115" workbookViewId="0">
      <selection activeCell="B15" sqref="B15:E15"/>
    </sheetView>
  </sheetViews>
  <sheetFormatPr defaultColWidth="10.28515625" defaultRowHeight="12.75"/>
  <cols>
    <col min="1" max="1" width="5" style="343" customWidth="1"/>
    <col min="2" max="2" width="3.85546875" style="358" customWidth="1"/>
    <col min="3" max="3" width="41" style="343" customWidth="1"/>
    <col min="4" max="4" width="21.85546875" style="343" bestFit="1" customWidth="1"/>
    <col min="5" max="5" width="8.42578125" style="359" customWidth="1"/>
    <col min="6" max="6" width="16.7109375" style="343" customWidth="1"/>
    <col min="7" max="7" width="15.140625" style="774" bestFit="1" customWidth="1"/>
    <col min="8" max="8" width="15.140625" style="343" bestFit="1" customWidth="1"/>
    <col min="9" max="16384" width="10.28515625" style="343"/>
  </cols>
  <sheetData>
    <row r="2" spans="2:11" ht="12.75" customHeight="1">
      <c r="B2" s="1263" t="s">
        <v>234</v>
      </c>
      <c r="C2" s="1263"/>
      <c r="D2" s="1263"/>
      <c r="E2" s="1263"/>
      <c r="F2" s="1263"/>
    </row>
    <row r="3" spans="2:11">
      <c r="C3" s="1267" t="s">
        <v>235</v>
      </c>
      <c r="D3" s="1267"/>
      <c r="E3" s="1267"/>
      <c r="F3" s="1267"/>
    </row>
    <row r="4" spans="2:11">
      <c r="C4" s="360"/>
      <c r="D4" s="360"/>
      <c r="E4" s="343"/>
    </row>
    <row r="5" spans="2:11">
      <c r="B5" s="361"/>
      <c r="E5" s="362"/>
    </row>
    <row r="6" spans="2:11">
      <c r="B6" s="1285" t="s">
        <v>2673</v>
      </c>
      <c r="C6" s="1285"/>
      <c r="D6" s="1285"/>
      <c r="E6" s="1285"/>
      <c r="F6" s="1285"/>
    </row>
    <row r="7" spans="2:11">
      <c r="B7" s="355"/>
      <c r="C7" s="355"/>
      <c r="D7" s="355"/>
      <c r="E7" s="355"/>
    </row>
    <row r="8" spans="2:11" ht="38.25" customHeight="1">
      <c r="B8" s="663" t="s">
        <v>17</v>
      </c>
      <c r="C8" s="605" t="s">
        <v>2</v>
      </c>
      <c r="D8" s="494" t="s">
        <v>913</v>
      </c>
      <c r="E8" s="606" t="s">
        <v>236</v>
      </c>
      <c r="F8" s="764" t="s">
        <v>2637</v>
      </c>
      <c r="G8" s="343"/>
    </row>
    <row r="9" spans="2:11" s="342" customFormat="1" ht="12.75" customHeight="1">
      <c r="B9" s="1282" t="s">
        <v>2640</v>
      </c>
      <c r="C9" s="1283"/>
      <c r="D9" s="1283"/>
      <c r="E9" s="1284"/>
      <c r="F9" s="643" t="s">
        <v>2672</v>
      </c>
      <c r="G9" s="343"/>
      <c r="H9" s="459"/>
      <c r="I9" s="459"/>
      <c r="J9" s="459"/>
      <c r="K9" s="459"/>
    </row>
    <row r="10" spans="2:11">
      <c r="B10" s="356" t="s">
        <v>40</v>
      </c>
      <c r="C10" s="357" t="s">
        <v>918</v>
      </c>
      <c r="D10" s="490" t="s">
        <v>324</v>
      </c>
      <c r="E10" s="356" t="s">
        <v>7</v>
      </c>
      <c r="F10" s="491">
        <f>[1]IV_CI!$N$68</f>
        <v>4.95</v>
      </c>
      <c r="G10" s="343"/>
      <c r="H10" s="662"/>
      <c r="I10" s="662"/>
      <c r="J10" s="662"/>
      <c r="K10" s="662"/>
    </row>
    <row r="11" spans="2:11">
      <c r="B11" s="356" t="s">
        <v>41</v>
      </c>
      <c r="C11" s="357" t="s">
        <v>919</v>
      </c>
      <c r="D11" s="490" t="s">
        <v>324</v>
      </c>
      <c r="E11" s="356" t="s">
        <v>7</v>
      </c>
      <c r="F11" s="491">
        <f>[1]IV_CI!$N$69</f>
        <v>4.7571428571428456</v>
      </c>
      <c r="G11" s="343"/>
    </row>
    <row r="12" spans="2:11">
      <c r="B12" s="356" t="s">
        <v>42</v>
      </c>
      <c r="C12" s="353" t="s">
        <v>98</v>
      </c>
      <c r="D12" s="490" t="s">
        <v>324</v>
      </c>
      <c r="E12" s="464" t="s">
        <v>7</v>
      </c>
      <c r="F12" s="491">
        <f>[1]IV_CI!$N$70</f>
        <v>4.7024999999999997</v>
      </c>
      <c r="G12" s="343"/>
    </row>
    <row r="13" spans="2:11" ht="12.75" customHeight="1">
      <c r="B13" s="356" t="s">
        <v>44</v>
      </c>
      <c r="C13" s="353" t="s">
        <v>920</v>
      </c>
      <c r="D13" s="490" t="s">
        <v>324</v>
      </c>
      <c r="E13" s="464" t="s">
        <v>7</v>
      </c>
      <c r="F13" s="491">
        <f>[1]IV_CI!$N$71</f>
        <v>4.3733250000000004</v>
      </c>
      <c r="G13" s="343"/>
    </row>
    <row r="14" spans="2:11">
      <c r="B14" s="356" t="s">
        <v>46</v>
      </c>
      <c r="C14" s="354" t="s">
        <v>16</v>
      </c>
      <c r="D14" s="490" t="s">
        <v>324</v>
      </c>
      <c r="E14" s="464" t="s">
        <v>7</v>
      </c>
      <c r="F14" s="491">
        <f>[1]IV_CI!$N$72</f>
        <v>3.9060000000000001</v>
      </c>
      <c r="G14" s="343"/>
    </row>
    <row r="15" spans="2:11" s="342" customFormat="1" ht="12.75" customHeight="1">
      <c r="B15" s="1279" t="s">
        <v>2674</v>
      </c>
      <c r="C15" s="1280"/>
      <c r="D15" s="1280"/>
      <c r="E15" s="1281"/>
      <c r="F15" s="942" t="s">
        <v>19</v>
      </c>
      <c r="G15" s="343"/>
      <c r="H15" s="343"/>
    </row>
    <row r="16" spans="2:11">
      <c r="B16" s="1273" t="s">
        <v>48</v>
      </c>
      <c r="C16" s="1270" t="s">
        <v>728</v>
      </c>
      <c r="D16" s="492" t="s">
        <v>783</v>
      </c>
      <c r="E16" s="488" t="s">
        <v>7</v>
      </c>
      <c r="F16" s="458">
        <f>[1]IV_CI!$N$75</f>
        <v>2.4205000000000001</v>
      </c>
      <c r="G16" s="343"/>
    </row>
    <row r="17" spans="2:9">
      <c r="B17" s="1274"/>
      <c r="C17" s="1271"/>
      <c r="D17" s="492" t="s">
        <v>755</v>
      </c>
      <c r="E17" s="488" t="s">
        <v>7</v>
      </c>
      <c r="F17" s="458">
        <f>[1]IV_CI!$N$76</f>
        <v>2.2931920000000008</v>
      </c>
      <c r="G17" s="343"/>
    </row>
    <row r="18" spans="2:9">
      <c r="B18" s="1275"/>
      <c r="C18" s="1272"/>
      <c r="D18" s="492" t="s">
        <v>471</v>
      </c>
      <c r="E18" s="488" t="s">
        <v>7</v>
      </c>
      <c r="F18" s="458">
        <f>[1]IV_CI!$N$77</f>
        <v>2.0847200000000004</v>
      </c>
      <c r="G18" s="343"/>
    </row>
    <row r="19" spans="2:9">
      <c r="B19" s="1273" t="s">
        <v>50</v>
      </c>
      <c r="C19" s="1270" t="s">
        <v>814</v>
      </c>
      <c r="D19" s="492" t="s">
        <v>783</v>
      </c>
      <c r="E19" s="488" t="s">
        <v>7</v>
      </c>
      <c r="F19" s="458">
        <f>[1]IV_CI!$N$78</f>
        <v>2.35</v>
      </c>
      <c r="G19" s="343"/>
    </row>
    <row r="20" spans="2:9">
      <c r="B20" s="1274"/>
      <c r="C20" s="1271"/>
      <c r="D20" s="492" t="s">
        <v>755</v>
      </c>
      <c r="E20" s="488" t="s">
        <v>7</v>
      </c>
      <c r="F20" s="458">
        <f>[1]IV_CI!$N$79</f>
        <v>2.2264000000000008</v>
      </c>
      <c r="G20" s="343"/>
    </row>
    <row r="21" spans="2:9">
      <c r="B21" s="1274"/>
      <c r="C21" s="1271"/>
      <c r="D21" s="492" t="s">
        <v>471</v>
      </c>
      <c r="E21" s="488" t="s">
        <v>7</v>
      </c>
      <c r="F21" s="458">
        <f>[1]IV_CI!$N$80</f>
        <v>2.0240000000000005</v>
      </c>
      <c r="G21" s="343"/>
    </row>
    <row r="22" spans="2:9">
      <c r="B22" s="1274"/>
      <c r="C22" s="1272"/>
      <c r="D22" s="492" t="s">
        <v>34</v>
      </c>
      <c r="E22" s="488" t="s">
        <v>7</v>
      </c>
      <c r="F22" s="458">
        <f>[1]IV_CI!$N$81</f>
        <v>1.84</v>
      </c>
      <c r="G22" s="343"/>
    </row>
    <row r="23" spans="2:9">
      <c r="B23" s="1273" t="s">
        <v>52</v>
      </c>
      <c r="C23" s="1270" t="s">
        <v>921</v>
      </c>
      <c r="D23" s="492" t="s">
        <v>783</v>
      </c>
      <c r="E23" s="488" t="s">
        <v>7</v>
      </c>
      <c r="F23" s="458">
        <f>[1]IV_CI!$N$82</f>
        <v>2.35</v>
      </c>
      <c r="G23" s="343"/>
    </row>
    <row r="24" spans="2:9">
      <c r="B24" s="1274"/>
      <c r="C24" s="1271"/>
      <c r="D24" s="492" t="s">
        <v>755</v>
      </c>
      <c r="E24" s="488" t="s">
        <v>7</v>
      </c>
      <c r="F24" s="493">
        <f>[1]IV_CI!$N$83</f>
        <v>2.2264000000000008</v>
      </c>
      <c r="G24" s="343"/>
      <c r="I24" s="363"/>
    </row>
    <row r="25" spans="2:9">
      <c r="B25" s="1274"/>
      <c r="C25" s="1271"/>
      <c r="D25" s="492" t="s">
        <v>471</v>
      </c>
      <c r="E25" s="488" t="s">
        <v>7</v>
      </c>
      <c r="F25" s="458">
        <f>[1]IV_CI!$N$84</f>
        <v>2.0240000000000005</v>
      </c>
      <c r="G25" s="343"/>
      <c r="I25" s="363"/>
    </row>
    <row r="26" spans="2:9">
      <c r="B26" s="1274"/>
      <c r="C26" s="1272"/>
      <c r="D26" s="492" t="s">
        <v>34</v>
      </c>
      <c r="E26" s="488" t="s">
        <v>7</v>
      </c>
      <c r="F26" s="458">
        <f>[1]IV_CI!$N$85</f>
        <v>1.84</v>
      </c>
      <c r="G26" s="343"/>
      <c r="I26" s="363"/>
    </row>
    <row r="27" spans="2:9">
      <c r="B27" s="1273" t="s">
        <v>54</v>
      </c>
      <c r="C27" s="1276" t="s">
        <v>922</v>
      </c>
      <c r="D27" s="492" t="s">
        <v>783</v>
      </c>
      <c r="E27" s="488" t="s">
        <v>7</v>
      </c>
      <c r="F27" s="458">
        <f>[1]IV_CI!$N$86</f>
        <v>1.8584000000000001</v>
      </c>
      <c r="G27" s="343"/>
      <c r="I27" s="363"/>
    </row>
    <row r="28" spans="2:9">
      <c r="B28" s="1274"/>
      <c r="C28" s="1277"/>
      <c r="D28" s="492" t="s">
        <v>755</v>
      </c>
      <c r="E28" s="488" t="s">
        <v>7</v>
      </c>
      <c r="F28" s="458">
        <f>[1]IV_CI!$N$87</f>
        <v>1.67256</v>
      </c>
      <c r="G28" s="343"/>
      <c r="I28" s="363"/>
    </row>
    <row r="29" spans="2:9">
      <c r="B29" s="1274"/>
      <c r="C29" s="1277"/>
      <c r="D29" s="492" t="s">
        <v>471</v>
      </c>
      <c r="E29" s="488" t="s">
        <v>7</v>
      </c>
      <c r="F29" s="458">
        <f>[1]IV_CI!$N$88</f>
        <v>1.505304</v>
      </c>
      <c r="G29" s="343"/>
      <c r="I29" s="363"/>
    </row>
    <row r="30" spans="2:9">
      <c r="B30" s="1274"/>
      <c r="C30" s="1278"/>
      <c r="D30" s="492" t="s">
        <v>34</v>
      </c>
      <c r="E30" s="488" t="s">
        <v>7</v>
      </c>
      <c r="F30" s="458">
        <f>[1]IV_CI!$N$89</f>
        <v>1.3848796800000001</v>
      </c>
      <c r="G30" s="343"/>
      <c r="I30" s="363"/>
    </row>
    <row r="31" spans="2:9">
      <c r="B31" s="1273" t="s">
        <v>260</v>
      </c>
      <c r="C31" s="1276" t="s">
        <v>749</v>
      </c>
      <c r="D31" s="492" t="s">
        <v>783</v>
      </c>
      <c r="E31" s="488" t="s">
        <v>32</v>
      </c>
      <c r="F31" s="458">
        <f>[1]IV_CI!$N$90</f>
        <v>1.6466450000000001</v>
      </c>
      <c r="G31" s="343"/>
      <c r="I31" s="363"/>
    </row>
    <row r="32" spans="2:9">
      <c r="B32" s="1274"/>
      <c r="C32" s="1277"/>
      <c r="D32" s="492" t="s">
        <v>755</v>
      </c>
      <c r="E32" s="488" t="s">
        <v>32</v>
      </c>
      <c r="F32" s="458">
        <f>[1]IV_CI!$N$91</f>
        <v>1.5600384800000007</v>
      </c>
      <c r="G32" s="343"/>
      <c r="I32" s="363"/>
    </row>
    <row r="33" spans="2:9">
      <c r="B33" s="1274"/>
      <c r="C33" s="1277"/>
      <c r="D33" s="492" t="s">
        <v>471</v>
      </c>
      <c r="E33" s="488" t="s">
        <v>32</v>
      </c>
      <c r="F33" s="458">
        <f>[1]IV_CI!$N$92</f>
        <v>1.4734720000000003</v>
      </c>
      <c r="G33" s="343"/>
      <c r="I33" s="363"/>
    </row>
    <row r="34" spans="2:9">
      <c r="B34" s="1274"/>
      <c r="C34" s="1278"/>
      <c r="D34" s="492" t="s">
        <v>34</v>
      </c>
      <c r="E34" s="488" t="s">
        <v>32</v>
      </c>
      <c r="F34" s="458">
        <f>[1]IV_CI!$N$93</f>
        <v>1.4399840000000002</v>
      </c>
      <c r="G34" s="343"/>
    </row>
    <row r="35" spans="2:9">
      <c r="B35" s="1273" t="s">
        <v>261</v>
      </c>
      <c r="C35" s="1276" t="s">
        <v>923</v>
      </c>
      <c r="D35" s="492" t="s">
        <v>783</v>
      </c>
      <c r="E35" s="488" t="s">
        <v>32</v>
      </c>
      <c r="F35" s="458">
        <f>[1]IV_CI!$N$94</f>
        <v>1.6466450000000001</v>
      </c>
      <c r="G35" s="343"/>
    </row>
    <row r="36" spans="2:9">
      <c r="B36" s="1274"/>
      <c r="C36" s="1277"/>
      <c r="D36" s="492" t="s">
        <v>755</v>
      </c>
      <c r="E36" s="488" t="s">
        <v>32</v>
      </c>
      <c r="F36" s="458">
        <f>[1]IV_CI!$N$95</f>
        <v>1.5600384800000007</v>
      </c>
      <c r="G36" s="343"/>
    </row>
    <row r="37" spans="2:9">
      <c r="B37" s="1274"/>
      <c r="C37" s="1277"/>
      <c r="D37" s="492" t="s">
        <v>471</v>
      </c>
      <c r="E37" s="488" t="s">
        <v>32</v>
      </c>
      <c r="F37" s="458">
        <f>[1]IV_CI!$N$96</f>
        <v>1.4734720000000003</v>
      </c>
      <c r="G37" s="343"/>
    </row>
    <row r="38" spans="2:9">
      <c r="B38" s="1274"/>
      <c r="C38" s="1278"/>
      <c r="D38" s="492" t="s">
        <v>34</v>
      </c>
      <c r="E38" s="488" t="s">
        <v>32</v>
      </c>
      <c r="F38" s="458">
        <f>[1]IV_CI!$N$97</f>
        <v>1.4399840000000002</v>
      </c>
      <c r="G38" s="343"/>
    </row>
    <row r="39" spans="2:9">
      <c r="B39" s="1273" t="s">
        <v>262</v>
      </c>
      <c r="C39" s="1276" t="s">
        <v>749</v>
      </c>
      <c r="D39" s="489" t="s">
        <v>802</v>
      </c>
      <c r="E39" s="489" t="s">
        <v>33</v>
      </c>
      <c r="F39" s="458">
        <f>[1]IV_CI!$N$98</f>
        <v>1.5890124250000002</v>
      </c>
      <c r="G39" s="343"/>
    </row>
    <row r="40" spans="2:9">
      <c r="B40" s="1274"/>
      <c r="C40" s="1277"/>
      <c r="D40" s="489" t="s">
        <v>799</v>
      </c>
      <c r="E40" s="489" t="s">
        <v>33</v>
      </c>
      <c r="F40" s="458">
        <f>[1]IV_CI!$N$99</f>
        <v>1.5054371332000005</v>
      </c>
      <c r="G40" s="343"/>
    </row>
    <row r="41" spans="2:9">
      <c r="B41" s="1274"/>
      <c r="C41" s="1277"/>
      <c r="D41" s="489" t="s">
        <v>869</v>
      </c>
      <c r="E41" s="489" t="s">
        <v>33</v>
      </c>
      <c r="F41" s="458">
        <f>[1]IV_CI!$N$100</f>
        <v>1.4219004800000004</v>
      </c>
      <c r="G41" s="343"/>
    </row>
    <row r="42" spans="2:9">
      <c r="B42" s="1274"/>
      <c r="C42" s="1278"/>
      <c r="D42" s="489" t="s">
        <v>34</v>
      </c>
      <c r="E42" s="489" t="s">
        <v>33</v>
      </c>
      <c r="F42" s="458">
        <f>[1]IV_CI!$N$101</f>
        <v>1.3823846400000002</v>
      </c>
      <c r="G42" s="343"/>
    </row>
    <row r="43" spans="2:9" ht="16.5" customHeight="1">
      <c r="B43" s="351" t="s">
        <v>244</v>
      </c>
      <c r="C43" s="351"/>
      <c r="D43" s="352"/>
      <c r="E43" s="351"/>
      <c r="F43" s="363"/>
    </row>
    <row r="44" spans="2:9" ht="12.75" customHeight="1">
      <c r="B44" s="664" t="s">
        <v>2676</v>
      </c>
      <c r="C44" s="603"/>
      <c r="D44" s="603"/>
      <c r="E44" s="603"/>
    </row>
    <row r="45" spans="2:9" s="342" customFormat="1" ht="46.5" customHeight="1">
      <c r="B45" s="1269" t="s">
        <v>2675</v>
      </c>
      <c r="C45" s="1269"/>
      <c r="D45" s="1269"/>
      <c r="E45" s="1269"/>
      <c r="F45" s="1269"/>
      <c r="G45" s="775"/>
    </row>
    <row r="46" spans="2:9">
      <c r="C46" s="347"/>
      <c r="D46" s="347"/>
      <c r="E46" s="347"/>
    </row>
    <row r="47" spans="2:9">
      <c r="C47" s="347"/>
      <c r="D47" s="347"/>
      <c r="E47" s="347"/>
    </row>
    <row r="48" spans="2:9">
      <c r="C48" s="347"/>
      <c r="D48" s="347"/>
      <c r="E48" s="347"/>
    </row>
    <row r="49" spans="3:5">
      <c r="C49" s="347"/>
      <c r="D49" s="347"/>
      <c r="E49" s="347"/>
    </row>
  </sheetData>
  <mergeCells count="20">
    <mergeCell ref="B15:E15"/>
    <mergeCell ref="B9:E9"/>
    <mergeCell ref="B2:F2"/>
    <mergeCell ref="C3:F3"/>
    <mergeCell ref="B6:F6"/>
    <mergeCell ref="B45:F45"/>
    <mergeCell ref="C16:C18"/>
    <mergeCell ref="C19:C22"/>
    <mergeCell ref="C23:C26"/>
    <mergeCell ref="B16:B18"/>
    <mergeCell ref="B19:B22"/>
    <mergeCell ref="B23:B26"/>
    <mergeCell ref="B27:B30"/>
    <mergeCell ref="B31:B34"/>
    <mergeCell ref="B35:B38"/>
    <mergeCell ref="B39:B42"/>
    <mergeCell ref="C27:C30"/>
    <mergeCell ref="C31:C34"/>
    <mergeCell ref="C35:C38"/>
    <mergeCell ref="C39:C42"/>
  </mergeCells>
  <phoneticPr fontId="68" type="noConversion"/>
  <pageMargins left="0.47244094488188998" right="0.196850393700787" top="0.39370078740157499" bottom="0.39370078740157499" header="0.196850393700787" footer="0.27559055118110198"/>
  <pageSetup paperSize="9" firstPageNumber="67" orientation="portrait" useFirstPageNumber="1" r:id="rId1"/>
  <headerFooter alignWithMargins="0">
    <oddHeader>&amp;CDRAFT</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oaie13">
    <tabColor theme="5" tint="0.39994506668294322"/>
  </sheetPr>
  <dimension ref="B1:EH56"/>
  <sheetViews>
    <sheetView topLeftCell="A26" zoomScale="115" zoomScaleNormal="115" workbookViewId="0">
      <selection activeCell="E9" sqref="E9"/>
    </sheetView>
  </sheetViews>
  <sheetFormatPr defaultColWidth="6.7109375" defaultRowHeight="15"/>
  <cols>
    <col min="1" max="1" width="6.7109375" style="240"/>
    <col min="2" max="2" width="5.28515625" style="245" customWidth="1"/>
    <col min="3" max="3" width="48.7109375" style="246" customWidth="1"/>
    <col min="4" max="4" width="14.28515625" style="240" customWidth="1"/>
    <col min="5" max="5" width="10.42578125" style="240" customWidth="1"/>
    <col min="6" max="7" width="6.7109375" style="240"/>
    <col min="8" max="8" width="7.7109375" style="240" bestFit="1" customWidth="1"/>
    <col min="9" max="12" width="6.7109375" style="240"/>
    <col min="13" max="13" width="0" style="240" hidden="1" customWidth="1"/>
    <col min="14" max="16384" width="6.7109375" style="240"/>
  </cols>
  <sheetData>
    <row r="1" spans="2:13" ht="33" customHeight="1">
      <c r="B1" s="1298" t="s">
        <v>276</v>
      </c>
      <c r="C1" s="1298"/>
      <c r="D1" s="1298"/>
      <c r="E1" s="1298"/>
    </row>
    <row r="2" spans="2:13" ht="12.75" customHeight="1">
      <c r="C2" s="230"/>
    </row>
    <row r="3" spans="2:13" ht="30" customHeight="1">
      <c r="B3" s="1299" t="s">
        <v>2677</v>
      </c>
      <c r="C3" s="1299"/>
      <c r="D3" s="1299"/>
      <c r="E3" s="1299"/>
    </row>
    <row r="4" spans="2:13">
      <c r="B4" s="232"/>
      <c r="D4" s="229"/>
    </row>
    <row r="5" spans="2:13">
      <c r="B5" s="229"/>
      <c r="D5" s="229"/>
    </row>
    <row r="6" spans="2:13" ht="38.25">
      <c r="B6" s="1300" t="s">
        <v>17</v>
      </c>
      <c r="C6" s="1300" t="s">
        <v>2</v>
      </c>
      <c r="D6" s="1300" t="s">
        <v>277</v>
      </c>
      <c r="E6" s="764" t="s">
        <v>2637</v>
      </c>
    </row>
    <row r="7" spans="2:13">
      <c r="B7" s="1301"/>
      <c r="C7" s="1301"/>
      <c r="D7" s="1301"/>
      <c r="E7" s="764" t="s">
        <v>19</v>
      </c>
    </row>
    <row r="8" spans="2:13">
      <c r="B8" s="1248" t="s">
        <v>2679</v>
      </c>
      <c r="C8" s="1288"/>
      <c r="D8" s="1288"/>
      <c r="E8" s="1249"/>
    </row>
    <row r="9" spans="2:13">
      <c r="B9" s="1294">
        <v>1</v>
      </c>
      <c r="C9" s="1295" t="s">
        <v>278</v>
      </c>
      <c r="D9" s="792" t="s">
        <v>279</v>
      </c>
      <c r="E9" s="677">
        <f>_xlfn.XLOOKUP(M9,[1]V_CI!$AI:$AI,[1]V_CI!$T:$T)</f>
        <v>5.5</v>
      </c>
      <c r="M9" s="866" t="s">
        <v>1860</v>
      </c>
    </row>
    <row r="10" spans="2:13">
      <c r="B10" s="1294"/>
      <c r="C10" s="1296"/>
      <c r="D10" s="792" t="s">
        <v>23</v>
      </c>
      <c r="E10" s="677">
        <f>_xlfn.XLOOKUP(M10,[1]V_CI!$AI:$AI,[1]V_CI!$T:$T)</f>
        <v>5.3624999999999998</v>
      </c>
      <c r="M10" s="866" t="s">
        <v>1861</v>
      </c>
    </row>
    <row r="11" spans="2:13">
      <c r="B11" s="1294">
        <v>2</v>
      </c>
      <c r="C11" s="1295" t="s">
        <v>1186</v>
      </c>
      <c r="D11" s="792" t="s">
        <v>279</v>
      </c>
      <c r="E11" s="677">
        <f>_xlfn.XLOOKUP(M11,[1]V_CI!$AI:$AI,[1]V_CI!$T:$T)</f>
        <v>5.3624999999999998</v>
      </c>
      <c r="M11" s="866" t="s">
        <v>1862</v>
      </c>
    </row>
    <row r="12" spans="2:13">
      <c r="B12" s="1294"/>
      <c r="C12" s="1297"/>
      <c r="D12" s="792" t="s">
        <v>23</v>
      </c>
      <c r="E12" s="677">
        <f>_xlfn.XLOOKUP(M12,[1]V_CI!$AI:$AI,[1]V_CI!$T:$T)</f>
        <v>5.2284375000000001</v>
      </c>
      <c r="M12" s="866" t="s">
        <v>1863</v>
      </c>
    </row>
    <row r="13" spans="2:13">
      <c r="B13" s="1294"/>
      <c r="C13" s="1297"/>
      <c r="D13" s="792" t="s">
        <v>24</v>
      </c>
      <c r="E13" s="677">
        <f>_xlfn.XLOOKUP(M13,[1]V_CI!$AI:$AI,[1]V_CI!$T:$T)</f>
        <v>5.0977265625000001</v>
      </c>
      <c r="M13" s="866" t="s">
        <v>1864</v>
      </c>
    </row>
    <row r="14" spans="2:13">
      <c r="B14" s="1294"/>
      <c r="C14" s="1297"/>
      <c r="D14" s="792" t="s">
        <v>281</v>
      </c>
      <c r="E14" s="677">
        <f>_xlfn.XLOOKUP(M14,[1]V_CI!$AI:$AI,[1]V_CI!$T:$T)</f>
        <v>4.9702833984375001</v>
      </c>
      <c r="M14" s="866" t="s">
        <v>1865</v>
      </c>
    </row>
    <row r="15" spans="2:13">
      <c r="B15" s="1294">
        <v>3</v>
      </c>
      <c r="C15" s="1295" t="s">
        <v>1187</v>
      </c>
      <c r="D15" s="4" t="s">
        <v>279</v>
      </c>
      <c r="E15" s="677">
        <f>_xlfn.XLOOKUP(M15,[1]V_CI!$AI:$AI,[1]V_CI!$T:$T)</f>
        <v>5.0977265625000001</v>
      </c>
      <c r="M15" s="866" t="s">
        <v>1866</v>
      </c>
    </row>
    <row r="16" spans="2:13">
      <c r="B16" s="1294"/>
      <c r="C16" s="1297"/>
      <c r="D16" s="4" t="s">
        <v>23</v>
      </c>
      <c r="E16" s="677">
        <f>_xlfn.XLOOKUP(M16,[1]V_CI!$AI:$AI,[1]V_CI!$T:$T)</f>
        <v>4.9702833984375001</v>
      </c>
      <c r="M16" s="866" t="s">
        <v>1867</v>
      </c>
    </row>
    <row r="17" spans="2:13">
      <c r="B17" s="1294"/>
      <c r="C17" s="1297"/>
      <c r="D17" s="4" t="s">
        <v>24</v>
      </c>
      <c r="E17" s="677">
        <f>_xlfn.XLOOKUP(M17,[1]V_CI!$AI:$AI,[1]V_CI!$T:$T)</f>
        <v>4.8460263134765622</v>
      </c>
      <c r="M17" s="866" t="s">
        <v>1868</v>
      </c>
    </row>
    <row r="18" spans="2:13">
      <c r="B18" s="1294"/>
      <c r="C18" s="1297"/>
      <c r="D18" s="4" t="s">
        <v>25</v>
      </c>
      <c r="E18" s="677">
        <f>_xlfn.XLOOKUP(M18,[1]V_CI!$AI:$AI,[1]V_CI!$T:$T)</f>
        <v>4.7248756556396483</v>
      </c>
      <c r="M18" s="866" t="s">
        <v>1869</v>
      </c>
    </row>
    <row r="19" spans="2:13">
      <c r="B19" s="1294">
        <v>4</v>
      </c>
      <c r="C19" s="1295" t="s">
        <v>1188</v>
      </c>
      <c r="D19" s="792" t="s">
        <v>279</v>
      </c>
      <c r="E19" s="677">
        <f>_xlfn.XLOOKUP(M19,[1]V_CI!$AI:$AI,[1]V_CI!$T:$T)</f>
        <v>4.4000000000000004</v>
      </c>
      <c r="M19" s="866" t="s">
        <v>1870</v>
      </c>
    </row>
    <row r="20" spans="2:13">
      <c r="B20" s="1294"/>
      <c r="C20" s="1297"/>
      <c r="D20" s="792" t="s">
        <v>23</v>
      </c>
      <c r="E20" s="677">
        <f>_xlfn.XLOOKUP(M20,[1]V_CI!$AI:$AI,[1]V_CI!$T:$T)</f>
        <v>4.2240000000000002</v>
      </c>
      <c r="M20" s="866" t="s">
        <v>1871</v>
      </c>
    </row>
    <row r="21" spans="2:13">
      <c r="B21" s="1294"/>
      <c r="C21" s="1297"/>
      <c r="D21" s="792" t="s">
        <v>24</v>
      </c>
      <c r="E21" s="677">
        <f>_xlfn.XLOOKUP(M21,[1]V_CI!$AI:$AI,[1]V_CI!$T:$T)</f>
        <v>4.05504</v>
      </c>
      <c r="M21" s="866" t="s">
        <v>1872</v>
      </c>
    </row>
    <row r="22" spans="2:13">
      <c r="B22" s="1294"/>
      <c r="C22" s="1297"/>
      <c r="D22" s="792" t="s">
        <v>25</v>
      </c>
      <c r="E22" s="677">
        <f>_xlfn.XLOOKUP(M22,[1]V_CI!$AI:$AI,[1]V_CI!$T:$T)</f>
        <v>3.8928384</v>
      </c>
      <c r="M22" s="866" t="s">
        <v>1873</v>
      </c>
    </row>
    <row r="23" spans="2:13">
      <c r="B23" s="1294"/>
      <c r="C23" s="1297"/>
      <c r="D23" s="792" t="s">
        <v>27</v>
      </c>
      <c r="E23" s="677">
        <f>_xlfn.XLOOKUP(M23,[1]V_CI!$AI:$AI,[1]V_CI!$T:$T)</f>
        <v>3.7371248640000001</v>
      </c>
      <c r="M23" s="866" t="s">
        <v>1874</v>
      </c>
    </row>
    <row r="24" spans="2:13">
      <c r="B24" s="1294"/>
      <c r="C24" s="1296"/>
      <c r="D24" s="792" t="s">
        <v>282</v>
      </c>
      <c r="E24" s="677">
        <f>_xlfn.XLOOKUP(M24,[1]V_CI!$AI:$AI,[1]V_CI!$T:$T)</f>
        <v>3.5876398694399998</v>
      </c>
      <c r="M24" s="866" t="s">
        <v>1875</v>
      </c>
    </row>
    <row r="25" spans="2:13">
      <c r="B25" s="1290">
        <v>5</v>
      </c>
      <c r="C25" s="1295" t="s">
        <v>283</v>
      </c>
      <c r="D25" s="794" t="s">
        <v>27</v>
      </c>
      <c r="E25" s="677">
        <f>_xlfn.XLOOKUP(M25,[1]V_CI!$AI:$AI,[1]V_CI!$T:$T)</f>
        <v>2.7553074197299199</v>
      </c>
      <c r="M25" s="866" t="s">
        <v>1876</v>
      </c>
    </row>
    <row r="26" spans="2:13">
      <c r="B26" s="1292"/>
      <c r="C26" s="1297"/>
      <c r="D26" s="792" t="s">
        <v>282</v>
      </c>
      <c r="E26" s="677">
        <f>_xlfn.XLOOKUP(M26,[1]V_CI!$AI:$AI,[1]V_CI!$T:$T)</f>
        <v>2.8701118955520002</v>
      </c>
      <c r="M26" s="866" t="s">
        <v>1877</v>
      </c>
    </row>
    <row r="27" spans="2:13">
      <c r="B27" s="792">
        <v>6</v>
      </c>
      <c r="C27" s="795" t="s">
        <v>284</v>
      </c>
      <c r="D27" s="792" t="s">
        <v>286</v>
      </c>
      <c r="E27" s="677">
        <f>_xlfn.XLOOKUP(M27,[1]V_CI!$AI:$AI,[1]V_CI!$T:$T)</f>
        <v>2.35</v>
      </c>
      <c r="M27" s="866" t="s">
        <v>1878</v>
      </c>
    </row>
    <row r="28" spans="2:13">
      <c r="B28" s="792">
        <v>7</v>
      </c>
      <c r="C28" s="795" t="s">
        <v>284</v>
      </c>
      <c r="D28" s="792" t="s">
        <v>285</v>
      </c>
      <c r="E28" s="677">
        <f>_xlfn.XLOOKUP(M28,[1]V_CI!$AI:$AI,[1]V_CI!$T:$T)</f>
        <v>2.4675000000000002</v>
      </c>
      <c r="M28" s="866" t="s">
        <v>1879</v>
      </c>
    </row>
    <row r="29" spans="2:13">
      <c r="B29" s="1289" t="s">
        <v>2680</v>
      </c>
      <c r="C29" s="1289"/>
      <c r="D29" s="1289"/>
      <c r="E29" s="1289"/>
    </row>
    <row r="30" spans="2:13">
      <c r="B30" s="1290">
        <v>8</v>
      </c>
      <c r="C30" s="1293" t="s">
        <v>280</v>
      </c>
      <c r="D30" s="587" t="s">
        <v>279</v>
      </c>
      <c r="E30" s="793">
        <f>_xlfn.XLOOKUP(M30,[1]V_CI_2!$AI:$AI,[1]V_CI_2!$T:$T)</f>
        <v>5.39</v>
      </c>
      <c r="M30" s="866" t="s">
        <v>1897</v>
      </c>
    </row>
    <row r="31" spans="2:13">
      <c r="B31" s="1291"/>
      <c r="C31" s="1293"/>
      <c r="D31" s="587" t="s">
        <v>23</v>
      </c>
      <c r="E31" s="793">
        <f>_xlfn.XLOOKUP(M31,[1]V_CI_2!$AI:$AI,[1]V_CI_2!$T:$T)</f>
        <v>5.2552499999999993</v>
      </c>
      <c r="M31" s="866" t="s">
        <v>1898</v>
      </c>
    </row>
    <row r="32" spans="2:13">
      <c r="B32" s="1291"/>
      <c r="C32" s="1293"/>
      <c r="D32" s="587" t="s">
        <v>24</v>
      </c>
      <c r="E32" s="793">
        <f>_xlfn.XLOOKUP(M32,[1]V_CI_2!$AI:$AI,[1]V_CI_2!$T:$T)</f>
        <v>5.1501449999999993</v>
      </c>
      <c r="M32" s="866" t="s">
        <v>1899</v>
      </c>
    </row>
    <row r="33" spans="2:13">
      <c r="B33" s="1292"/>
      <c r="C33" s="1293"/>
      <c r="D33" s="587" t="s">
        <v>281</v>
      </c>
      <c r="E33" s="793">
        <f>_xlfn.XLOOKUP(M33,[1]V_CI_2!$AI:$AI,[1]V_CI_2!$T:$T)</f>
        <v>5.0471420999999994</v>
      </c>
      <c r="M33" s="866" t="s">
        <v>1880</v>
      </c>
    </row>
    <row r="34" spans="2:13">
      <c r="B34" s="1294">
        <v>9</v>
      </c>
      <c r="C34" s="1293" t="s">
        <v>936</v>
      </c>
      <c r="D34" s="587" t="s">
        <v>279</v>
      </c>
      <c r="E34" s="793">
        <f>_xlfn.XLOOKUP(M34,[1]V_CI_2!$AI:$AI,[1]V_CI_2!$T:$T)</f>
        <v>5.2552499999999993</v>
      </c>
      <c r="M34" s="866" t="s">
        <v>1881</v>
      </c>
    </row>
    <row r="35" spans="2:13">
      <c r="B35" s="1294"/>
      <c r="C35" s="1293"/>
      <c r="D35" s="587" t="s">
        <v>23</v>
      </c>
      <c r="E35" s="793">
        <f>_xlfn.XLOOKUP(M35,[1]V_CI_2!$AI:$AI,[1]V_CI_2!$T:$T)</f>
        <v>5.1238687499999997</v>
      </c>
      <c r="M35" s="866" t="s">
        <v>1882</v>
      </c>
    </row>
    <row r="36" spans="2:13">
      <c r="B36" s="1294"/>
      <c r="C36" s="1293"/>
      <c r="D36" s="587" t="s">
        <v>24</v>
      </c>
      <c r="E36" s="793">
        <f>_xlfn.XLOOKUP(M36,[1]V_CI_2!$AI:$AI,[1]V_CI_2!$T:$T)</f>
        <v>4.9957720312499996</v>
      </c>
      <c r="M36" s="866" t="s">
        <v>1883</v>
      </c>
    </row>
    <row r="37" spans="2:13">
      <c r="B37" s="1294"/>
      <c r="C37" s="1293"/>
      <c r="D37" s="587" t="s">
        <v>281</v>
      </c>
      <c r="E37" s="793">
        <f>_xlfn.XLOOKUP(M37,[1]V_CI_2!$AI:$AI,[1]V_CI_2!$T:$T)</f>
        <v>4.8708777304687496</v>
      </c>
      <c r="M37" s="866" t="s">
        <v>1884</v>
      </c>
    </row>
    <row r="38" spans="2:13">
      <c r="B38" s="1294">
        <v>10</v>
      </c>
      <c r="C38" s="1293" t="s">
        <v>937</v>
      </c>
      <c r="D38" s="796" t="s">
        <v>279</v>
      </c>
      <c r="E38" s="793">
        <f>_xlfn.XLOOKUP(M38,[1]V_CI_2!$AI:$AI,[1]V_CI_2!$T:$T)</f>
        <v>4.9957720312499996</v>
      </c>
      <c r="M38" s="866" t="s">
        <v>1885</v>
      </c>
    </row>
    <row r="39" spans="2:13">
      <c r="B39" s="1294"/>
      <c r="C39" s="1293"/>
      <c r="D39" s="796" t="s">
        <v>23</v>
      </c>
      <c r="E39" s="793">
        <f>_xlfn.XLOOKUP(M39,[1]V_CI_2!$AI:$AI,[1]V_CI_2!$T:$T)</f>
        <v>4.8708777304687496</v>
      </c>
      <c r="M39" s="866" t="s">
        <v>1886</v>
      </c>
    </row>
    <row r="40" spans="2:13">
      <c r="B40" s="1294"/>
      <c r="C40" s="1293"/>
      <c r="D40" s="796" t="s">
        <v>24</v>
      </c>
      <c r="E40" s="793">
        <f>_xlfn.XLOOKUP(M40,[1]V_CI_2!$AI:$AI,[1]V_CI_2!$T:$T)</f>
        <v>4.7491057872070312</v>
      </c>
      <c r="M40" s="866" t="s">
        <v>1887</v>
      </c>
    </row>
    <row r="41" spans="2:13">
      <c r="B41" s="1294"/>
      <c r="C41" s="1293"/>
      <c r="D41" s="796" t="s">
        <v>25</v>
      </c>
      <c r="E41" s="793">
        <f>_xlfn.XLOOKUP(M41,[1]V_CI_2!$AI:$AI,[1]V_CI_2!$T:$T)</f>
        <v>4.6303781425268555</v>
      </c>
      <c r="M41" s="866" t="s">
        <v>1888</v>
      </c>
    </row>
    <row r="42" spans="2:13">
      <c r="B42" s="1294">
        <v>11</v>
      </c>
      <c r="C42" s="1293" t="s">
        <v>938</v>
      </c>
      <c r="D42" s="587" t="s">
        <v>279</v>
      </c>
      <c r="E42" s="793">
        <f>_xlfn.XLOOKUP(M42,[1]V_CI_2!$AI:$AI,[1]V_CI_2!$T:$T)</f>
        <v>4.3120000000000003</v>
      </c>
      <c r="M42" s="866" t="s">
        <v>1889</v>
      </c>
    </row>
    <row r="43" spans="2:13">
      <c r="B43" s="1294"/>
      <c r="C43" s="1293"/>
      <c r="D43" s="587" t="s">
        <v>23</v>
      </c>
      <c r="E43" s="793">
        <f>_xlfn.XLOOKUP(M43,[1]V_CI_2!$AI:$AI,[1]V_CI_2!$T:$T)</f>
        <v>4.1395200000000001</v>
      </c>
      <c r="M43" s="866" t="s">
        <v>1890</v>
      </c>
    </row>
    <row r="44" spans="2:13">
      <c r="B44" s="1294"/>
      <c r="C44" s="1293"/>
      <c r="D44" s="587" t="s">
        <v>24</v>
      </c>
      <c r="E44" s="793">
        <f>_xlfn.XLOOKUP(M44,[1]V_CI_2!$AI:$AI,[1]V_CI_2!$T:$T)</f>
        <v>3.9739391999999998</v>
      </c>
      <c r="M44" s="866" t="s">
        <v>1891</v>
      </c>
    </row>
    <row r="45" spans="2:13">
      <c r="B45" s="1294"/>
      <c r="C45" s="1293"/>
      <c r="D45" s="587" t="s">
        <v>25</v>
      </c>
      <c r="E45" s="793">
        <f>_xlfn.XLOOKUP(M45,[1]V_CI_2!$AI:$AI,[1]V_CI_2!$T:$T)</f>
        <v>3.8149816319999998</v>
      </c>
      <c r="M45" s="866" t="s">
        <v>1892</v>
      </c>
    </row>
    <row r="46" spans="2:13">
      <c r="B46" s="1294"/>
      <c r="C46" s="1293"/>
      <c r="D46" s="587" t="s">
        <v>27</v>
      </c>
      <c r="E46" s="793">
        <f>_xlfn.XLOOKUP(M46,[1]V_CI_2!$AI:$AI,[1]V_CI_2!$T:$T)</f>
        <v>3.6623823667200002</v>
      </c>
      <c r="M46" s="866" t="s">
        <v>1893</v>
      </c>
    </row>
    <row r="47" spans="2:13">
      <c r="B47" s="1294"/>
      <c r="C47" s="1293"/>
      <c r="D47" s="587" t="s">
        <v>939</v>
      </c>
      <c r="E47" s="793">
        <f>_xlfn.XLOOKUP(M47,[1]V_CI_2!$AI:$AI,[1]V_CI_2!$T:$T)</f>
        <v>3.5158870720511999</v>
      </c>
      <c r="M47" s="866" t="s">
        <v>1894</v>
      </c>
    </row>
    <row r="48" spans="2:13">
      <c r="B48" s="1290">
        <v>12</v>
      </c>
      <c r="C48" s="1293" t="s">
        <v>940</v>
      </c>
      <c r="D48" s="587" t="s">
        <v>282</v>
      </c>
      <c r="E48" s="793">
        <f>_xlfn.XLOOKUP(M48,[1]V_CI_2!$AI:$AI,[1]V_CI_2!$T:$T)</f>
        <v>2.7002012713353216</v>
      </c>
      <c r="M48" s="866" t="s">
        <v>1895</v>
      </c>
    </row>
    <row r="49" spans="2:138">
      <c r="B49" s="1292"/>
      <c r="C49" s="1293"/>
      <c r="D49" s="587" t="s">
        <v>27</v>
      </c>
      <c r="E49" s="793">
        <f>_xlfn.XLOOKUP(M49,[1]V_CI_2!$AI:$AI,[1]V_CI_2!$T:$T)</f>
        <v>2.8127096576409603</v>
      </c>
      <c r="M49" s="866" t="s">
        <v>1896</v>
      </c>
    </row>
    <row r="50" spans="2:138" ht="16.5" customHeight="1">
      <c r="B50" s="247" t="s">
        <v>287</v>
      </c>
      <c r="C50" s="248" t="s">
        <v>10</v>
      </c>
      <c r="D50" s="247"/>
    </row>
    <row r="51" spans="2:138" s="246" customFormat="1" ht="28.5" customHeight="1">
      <c r="B51" s="1286" t="s">
        <v>1172</v>
      </c>
      <c r="C51" s="1286"/>
      <c r="D51" s="1286"/>
      <c r="E51" s="1286"/>
      <c r="F51" s="1286"/>
      <c r="G51" s="1286"/>
      <c r="H51" s="762"/>
      <c r="I51" s="762"/>
      <c r="J51" s="762"/>
      <c r="K51" s="762"/>
      <c r="L51" s="762"/>
      <c r="M51" s="762"/>
    </row>
    <row r="52" spans="2:138" ht="48" customHeight="1">
      <c r="B52" s="1286" t="s">
        <v>1173</v>
      </c>
      <c r="C52" s="1286"/>
      <c r="D52" s="1286"/>
      <c r="E52" s="1286"/>
      <c r="F52" s="1286"/>
      <c r="G52" s="1286"/>
      <c r="H52" s="762"/>
      <c r="I52" s="762"/>
      <c r="J52" s="762"/>
      <c r="K52" s="762"/>
      <c r="L52" s="762"/>
      <c r="M52" s="762"/>
    </row>
    <row r="53" spans="2:138" customFormat="1" ht="46.5" customHeight="1">
      <c r="B53" s="1287" t="s">
        <v>2678</v>
      </c>
      <c r="C53" s="1287"/>
      <c r="D53" s="1287"/>
      <c r="E53" s="1287"/>
      <c r="F53" s="1287"/>
      <c r="G53" s="1287"/>
      <c r="H53" s="762"/>
      <c r="I53" s="762"/>
      <c r="J53" s="762"/>
      <c r="K53" s="762"/>
      <c r="L53" s="762"/>
      <c r="M53" s="762"/>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37"/>
      <c r="AW53" s="37"/>
      <c r="AX53" s="37"/>
      <c r="AY53" s="37"/>
      <c r="AZ53" s="37"/>
      <c r="BA53" s="37"/>
      <c r="BB53" s="37"/>
      <c r="BC53" s="37"/>
      <c r="BD53" s="37"/>
      <c r="BE53" s="37"/>
      <c r="BF53" s="37"/>
      <c r="BG53" s="37"/>
      <c r="BH53" s="37"/>
      <c r="BI53" s="37"/>
      <c r="BJ53" s="37"/>
      <c r="BK53" s="37"/>
      <c r="BL53" s="37"/>
      <c r="BM53" s="37"/>
      <c r="BN53" s="37"/>
      <c r="BO53" s="37"/>
      <c r="BP53" s="37"/>
      <c r="BQ53" s="37"/>
      <c r="BR53" s="37"/>
      <c r="BS53" s="37"/>
      <c r="BT53" s="37"/>
      <c r="BU53" s="37"/>
      <c r="BV53" s="37"/>
      <c r="BW53" s="37"/>
      <c r="BX53" s="37"/>
      <c r="BY53" s="37"/>
      <c r="BZ53" s="37"/>
      <c r="CA53" s="37"/>
      <c r="CB53" s="37"/>
      <c r="CC53" s="37"/>
      <c r="CD53" s="37"/>
      <c r="CE53" s="37"/>
      <c r="CF53" s="37"/>
      <c r="CG53" s="37"/>
      <c r="CH53" s="37"/>
      <c r="CI53" s="37"/>
      <c r="CJ53" s="37"/>
      <c r="CK53" s="37"/>
      <c r="CL53" s="37"/>
      <c r="CM53" s="37"/>
      <c r="CN53" s="37"/>
      <c r="CO53" s="37"/>
      <c r="CP53" s="37"/>
      <c r="CQ53" s="37"/>
      <c r="CR53" s="37"/>
      <c r="CS53" s="37"/>
      <c r="CT53" s="37"/>
      <c r="CU53" s="37"/>
      <c r="CV53" s="37"/>
      <c r="CW53" s="37"/>
      <c r="CX53" s="37"/>
      <c r="CY53" s="37"/>
      <c r="CZ53" s="37"/>
      <c r="DA53" s="37"/>
      <c r="DB53" s="37"/>
      <c r="DC53" s="37"/>
      <c r="DD53" s="37"/>
      <c r="DE53" s="37"/>
      <c r="DF53" s="37"/>
      <c r="DG53" s="37"/>
      <c r="DH53" s="37"/>
      <c r="DI53" s="37"/>
      <c r="DJ53" s="37"/>
      <c r="DK53" s="37"/>
      <c r="DL53" s="37"/>
      <c r="DM53" s="37"/>
      <c r="DN53" s="37"/>
      <c r="DO53" s="37"/>
      <c r="DP53" s="37"/>
      <c r="DQ53" s="37"/>
      <c r="DR53" s="37"/>
      <c r="DS53" s="37"/>
      <c r="DT53" s="37"/>
      <c r="DU53" s="37"/>
      <c r="DV53" s="37"/>
      <c r="DW53" s="37"/>
      <c r="DX53" s="37"/>
      <c r="DY53" s="37"/>
      <c r="DZ53" s="37"/>
      <c r="EA53" s="37"/>
      <c r="EB53" s="37"/>
      <c r="EC53" s="37"/>
      <c r="ED53" s="37"/>
      <c r="EE53" s="37"/>
      <c r="EF53" s="37"/>
      <c r="EG53" s="37"/>
      <c r="EH53" s="37"/>
    </row>
    <row r="55" spans="2:138">
      <c r="C55" s="679"/>
      <c r="D55" s="678"/>
      <c r="E55" s="678"/>
    </row>
    <row r="56" spans="2:138" ht="15" customHeight="1">
      <c r="C56" s="232"/>
      <c r="D56" s="229"/>
      <c r="E56" s="229"/>
    </row>
  </sheetData>
  <mergeCells count="30">
    <mergeCell ref="B42:B47"/>
    <mergeCell ref="C42:C47"/>
    <mergeCell ref="B48:B49"/>
    <mergeCell ref="C48:C49"/>
    <mergeCell ref="D6:D7"/>
    <mergeCell ref="B1:E1"/>
    <mergeCell ref="B3:E3"/>
    <mergeCell ref="B38:B41"/>
    <mergeCell ref="C38:C41"/>
    <mergeCell ref="B9:B10"/>
    <mergeCell ref="B11:B14"/>
    <mergeCell ref="B15:B18"/>
    <mergeCell ref="B6:B7"/>
    <mergeCell ref="C6:C7"/>
    <mergeCell ref="B51:G51"/>
    <mergeCell ref="B52:G52"/>
    <mergeCell ref="B53:G53"/>
    <mergeCell ref="B8:E8"/>
    <mergeCell ref="B29:E29"/>
    <mergeCell ref="B30:B33"/>
    <mergeCell ref="C30:C33"/>
    <mergeCell ref="B34:B37"/>
    <mergeCell ref="C34:C37"/>
    <mergeCell ref="B19:B24"/>
    <mergeCell ref="B25:B26"/>
    <mergeCell ref="C9:C10"/>
    <mergeCell ref="C11:C14"/>
    <mergeCell ref="C15:C18"/>
    <mergeCell ref="C19:C24"/>
    <mergeCell ref="C25:C26"/>
  </mergeCells>
  <printOptions horizontalCentered="1"/>
  <pageMargins left="0.25" right="0.25" top="0.75" bottom="0.75" header="0.3" footer="0.3"/>
  <pageSetup paperSize="9" scale="90" firstPageNumber="78" fitToHeight="3" orientation="portrait" useFirstPageNumber="1" r:id="rId1"/>
  <headerFooter alignWithMargins="0">
    <oddHeader>&amp;CDRAFT</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oaie15">
    <tabColor indexed="45"/>
  </sheetPr>
  <dimension ref="B1:L597"/>
  <sheetViews>
    <sheetView topLeftCell="A22" zoomScale="115" zoomScaleNormal="115" workbookViewId="0">
      <selection activeCell="C15" sqref="C15:C19"/>
    </sheetView>
  </sheetViews>
  <sheetFormatPr defaultColWidth="10.28515625" defaultRowHeight="15"/>
  <cols>
    <col min="1" max="1" width="8.42578125" style="239" customWidth="1"/>
    <col min="2" max="2" width="4.42578125" style="240" customWidth="1"/>
    <col min="3" max="3" width="49.85546875" style="239" customWidth="1"/>
    <col min="4" max="4" width="9" style="240" customWidth="1"/>
    <col min="5" max="5" width="14" style="239" customWidth="1"/>
    <col min="6" max="6" width="15.28515625" style="239" customWidth="1"/>
    <col min="7" max="7" width="12.140625" style="239" customWidth="1"/>
    <col min="8" max="8" width="10.28515625" style="239"/>
    <col min="9" max="9" width="0" style="239" hidden="1" customWidth="1"/>
    <col min="10" max="10" width="6.140625" style="239" hidden="1" customWidth="1"/>
    <col min="11" max="11" width="0" style="239" hidden="1" customWidth="1"/>
    <col min="12" max="12" width="10.28515625" style="239" hidden="1" customWidth="1"/>
    <col min="13" max="14" width="0" style="239" hidden="1" customWidth="1"/>
    <col min="15" max="16384" width="10.28515625" style="239"/>
  </cols>
  <sheetData>
    <row r="1" spans="2:12" ht="15.75">
      <c r="B1" s="1307" t="s">
        <v>276</v>
      </c>
      <c r="C1" s="1307"/>
      <c r="D1" s="1307"/>
      <c r="E1" s="1307"/>
      <c r="F1" s="1307"/>
    </row>
    <row r="2" spans="2:12" ht="15.75">
      <c r="B2" s="680"/>
      <c r="C2" s="680"/>
      <c r="D2" s="680"/>
      <c r="E2" s="680"/>
      <c r="F2" s="680"/>
    </row>
    <row r="3" spans="2:12" ht="34.5" customHeight="1">
      <c r="B3" s="1308" t="s">
        <v>2681</v>
      </c>
      <c r="C3" s="1308"/>
      <c r="D3" s="1308"/>
      <c r="E3" s="1308"/>
      <c r="F3" s="1308"/>
    </row>
    <row r="4" spans="2:12" ht="24" customHeight="1">
      <c r="C4" s="241"/>
      <c r="D4" s="239"/>
    </row>
    <row r="5" spans="2:12" s="240" customFormat="1" ht="44.25" customHeight="1">
      <c r="B5" s="1303" t="s">
        <v>17</v>
      </c>
      <c r="C5" s="1303" t="s">
        <v>2</v>
      </c>
      <c r="D5" s="1303" t="s">
        <v>3</v>
      </c>
      <c r="E5" s="1303" t="s">
        <v>277</v>
      </c>
      <c r="F5" s="1314" t="s">
        <v>2637</v>
      </c>
    </row>
    <row r="6" spans="2:12" ht="15" customHeight="1">
      <c r="B6" s="1303"/>
      <c r="C6" s="1303"/>
      <c r="D6" s="1303"/>
      <c r="E6" s="1303"/>
      <c r="F6" s="1314"/>
      <c r="G6" s="240"/>
    </row>
    <row r="7" spans="2:12" ht="15" customHeight="1">
      <c r="B7" s="1312" t="s">
        <v>2682</v>
      </c>
      <c r="C7" s="1313"/>
      <c r="D7" s="1313"/>
      <c r="E7" s="1313"/>
      <c r="F7" s="683" t="s">
        <v>2671</v>
      </c>
      <c r="G7" s="240"/>
    </row>
    <row r="8" spans="2:12" ht="30">
      <c r="B8" s="788">
        <v>1</v>
      </c>
      <c r="C8" s="765" t="s">
        <v>2578</v>
      </c>
      <c r="D8" s="788" t="s">
        <v>7</v>
      </c>
      <c r="E8" s="766"/>
      <c r="F8" s="681">
        <f>_xlfn.XLOOKUP(L8,[1]V_CII!$AI:$AI,[1]V_CII!$T:$T)</f>
        <v>3.6</v>
      </c>
      <c r="L8" s="828" t="s">
        <v>1900</v>
      </c>
    </row>
    <row r="9" spans="2:12">
      <c r="B9" s="788">
        <v>2</v>
      </c>
      <c r="C9" s="765" t="s">
        <v>1165</v>
      </c>
      <c r="D9" s="788" t="s">
        <v>7</v>
      </c>
      <c r="E9" s="789"/>
      <c r="F9" s="681">
        <f>_xlfn.XLOOKUP(L9,[1]V_CII!$AI:$AI,[1]V_CII!$T:$T)</f>
        <v>3.24</v>
      </c>
      <c r="L9" s="828" t="s">
        <v>1901</v>
      </c>
    </row>
    <row r="10" spans="2:12">
      <c r="B10" s="788">
        <v>3</v>
      </c>
      <c r="C10" s="692" t="s">
        <v>2684</v>
      </c>
      <c r="D10" s="946" t="s">
        <v>7</v>
      </c>
      <c r="E10" s="947"/>
      <c r="F10" s="681">
        <f>_xlfn.XLOOKUP(L10,[1]V_CII!$AI:$AI,[1]V_CII!$T:$T)</f>
        <v>5.5</v>
      </c>
      <c r="L10" s="828" t="s">
        <v>2686</v>
      </c>
    </row>
    <row r="11" spans="2:12">
      <c r="B11" s="788">
        <v>4</v>
      </c>
      <c r="C11" s="692" t="s">
        <v>2685</v>
      </c>
      <c r="D11" s="235" t="s">
        <v>7</v>
      </c>
      <c r="E11" s="947"/>
      <c r="F11" s="681">
        <f>_xlfn.XLOOKUP(L11,[1]V_CII!$AI:$AI,[1]V_CII!$T:$T)</f>
        <v>5</v>
      </c>
      <c r="L11" s="828" t="s">
        <v>2687</v>
      </c>
    </row>
    <row r="12" spans="2:12" ht="30">
      <c r="B12" s="788">
        <v>5</v>
      </c>
      <c r="C12" s="765" t="s">
        <v>1166</v>
      </c>
      <c r="D12" s="788" t="s">
        <v>33</v>
      </c>
      <c r="E12" s="789"/>
      <c r="F12" s="681">
        <f>_xlfn.XLOOKUP(L12,[1]V_CII!$AI:$AI,[1]V_CII!$T:$T)</f>
        <v>2.7</v>
      </c>
      <c r="L12" s="828" t="s">
        <v>1902</v>
      </c>
    </row>
    <row r="13" spans="2:12">
      <c r="B13" s="788">
        <v>6</v>
      </c>
      <c r="C13" s="765" t="s">
        <v>1167</v>
      </c>
      <c r="D13" s="788" t="s">
        <v>33</v>
      </c>
      <c r="E13" s="789"/>
      <c r="F13" s="681">
        <f>_xlfn.XLOOKUP(L13,[1]V_CII!$AI:$AI,[1]V_CII!$T:$T)</f>
        <v>2.4300000000000002</v>
      </c>
      <c r="L13" s="828" t="s">
        <v>1903</v>
      </c>
    </row>
    <row r="14" spans="2:12">
      <c r="B14" s="1309" t="s">
        <v>2683</v>
      </c>
      <c r="C14" s="1310"/>
      <c r="D14" s="1310"/>
      <c r="E14" s="1311"/>
      <c r="F14" s="683" t="s">
        <v>1001</v>
      </c>
    </row>
    <row r="15" spans="2:12">
      <c r="B15" s="1304">
        <v>7</v>
      </c>
      <c r="C15" s="1305" t="s">
        <v>1168</v>
      </c>
      <c r="D15" s="788" t="s">
        <v>7</v>
      </c>
      <c r="E15" s="766" t="s">
        <v>279</v>
      </c>
      <c r="F15" s="681">
        <f>_xlfn.XLOOKUP(L15,[1]V_CII!$AI:$AI,[1]V_CII!$T:$T)</f>
        <v>2.2679999999999998</v>
      </c>
      <c r="L15" s="828" t="s">
        <v>1904</v>
      </c>
    </row>
    <row r="16" spans="2:12">
      <c r="B16" s="1304"/>
      <c r="C16" s="1305"/>
      <c r="D16" s="788" t="s">
        <v>7</v>
      </c>
      <c r="E16" s="766" t="s">
        <v>23</v>
      </c>
      <c r="F16" s="681">
        <f>_xlfn.XLOOKUP(L16,[1]V_CII!$AI:$AI,[1]V_CII!$T:$T)</f>
        <v>2.1545999999999998</v>
      </c>
      <c r="L16" s="828" t="s">
        <v>1905</v>
      </c>
    </row>
    <row r="17" spans="2:12">
      <c r="B17" s="1304"/>
      <c r="C17" s="1305"/>
      <c r="D17" s="788" t="s">
        <v>7</v>
      </c>
      <c r="E17" s="766" t="s">
        <v>24</v>
      </c>
      <c r="F17" s="681">
        <f>_xlfn.XLOOKUP(L17,[1]V_CII!$AI:$AI,[1]V_CII!$T:$T)</f>
        <v>2.0468699999999997</v>
      </c>
      <c r="L17" s="828" t="s">
        <v>1906</v>
      </c>
    </row>
    <row r="18" spans="2:12">
      <c r="B18" s="1304"/>
      <c r="C18" s="1305"/>
      <c r="D18" s="788" t="s">
        <v>7</v>
      </c>
      <c r="E18" s="766" t="s">
        <v>25</v>
      </c>
      <c r="F18" s="681">
        <f>_xlfn.XLOOKUP(L18,[1]V_CII!$AI:$AI,[1]V_CII!$T:$T)</f>
        <v>1.9445264999999996</v>
      </c>
      <c r="L18" s="828" t="s">
        <v>1907</v>
      </c>
    </row>
    <row r="19" spans="2:12">
      <c r="B19" s="1304"/>
      <c r="C19" s="1305"/>
      <c r="D19" s="788" t="s">
        <v>7</v>
      </c>
      <c r="E19" s="766" t="s">
        <v>288</v>
      </c>
      <c r="F19" s="681">
        <f>_xlfn.XLOOKUP(L19,[1]V_CII!$AI:$AI,[1]V_CII!$T:$T)</f>
        <v>1.8473001749999995</v>
      </c>
      <c r="L19" s="828" t="s">
        <v>1908</v>
      </c>
    </row>
    <row r="20" spans="2:12">
      <c r="B20" s="1304">
        <v>8</v>
      </c>
      <c r="C20" s="1305" t="s">
        <v>1169</v>
      </c>
      <c r="D20" s="788" t="s">
        <v>7</v>
      </c>
      <c r="E20" s="766" t="s">
        <v>279</v>
      </c>
      <c r="F20" s="681">
        <f>_xlfn.XLOOKUP(L20,[1]V_CII!$AI:$AI,[1]V_CII!$T:$T)</f>
        <v>2.1545999999999998</v>
      </c>
      <c r="L20" s="828" t="s">
        <v>1909</v>
      </c>
    </row>
    <row r="21" spans="2:12">
      <c r="B21" s="1304"/>
      <c r="C21" s="1305"/>
      <c r="D21" s="788" t="s">
        <v>7</v>
      </c>
      <c r="E21" s="766" t="s">
        <v>23</v>
      </c>
      <c r="F21" s="681">
        <f>_xlfn.XLOOKUP(L21,[1]V_CII!$AI:$AI,[1]V_CII!$T:$T)</f>
        <v>2.0468699999999997</v>
      </c>
      <c r="L21" s="828" t="s">
        <v>1910</v>
      </c>
    </row>
    <row r="22" spans="2:12">
      <c r="B22" s="1304"/>
      <c r="C22" s="1305"/>
      <c r="D22" s="788" t="s">
        <v>7</v>
      </c>
      <c r="E22" s="766" t="s">
        <v>24</v>
      </c>
      <c r="F22" s="681">
        <f>_xlfn.XLOOKUP(L22,[1]V_CII!$AI:$AI,[1]V_CII!$T:$T)</f>
        <v>1.9445264999999996</v>
      </c>
      <c r="L22" s="828" t="s">
        <v>1911</v>
      </c>
    </row>
    <row r="23" spans="2:12">
      <c r="B23" s="1304"/>
      <c r="C23" s="1305"/>
      <c r="D23" s="788" t="s">
        <v>7</v>
      </c>
      <c r="E23" s="766" t="s">
        <v>25</v>
      </c>
      <c r="F23" s="681">
        <f>_xlfn.XLOOKUP(L23,[1]V_CII!$AI:$AI,[1]V_CII!$T:$T)</f>
        <v>1.8473001749999995</v>
      </c>
      <c r="L23" s="828" t="s">
        <v>1912</v>
      </c>
    </row>
    <row r="24" spans="2:12">
      <c r="B24" s="1304"/>
      <c r="C24" s="1305"/>
      <c r="D24" s="788" t="s">
        <v>7</v>
      </c>
      <c r="E24" s="766" t="s">
        <v>30</v>
      </c>
      <c r="F24" s="681">
        <f>_xlfn.XLOOKUP(L24,[1]V_CII!$AI:$AI,[1]V_CII!$T:$T)</f>
        <v>1.7549351662499995</v>
      </c>
      <c r="L24" s="828" t="s">
        <v>1913</v>
      </c>
    </row>
    <row r="25" spans="2:12" ht="28.5" customHeight="1">
      <c r="B25" s="788">
        <v>9</v>
      </c>
      <c r="C25" s="765" t="s">
        <v>1170</v>
      </c>
      <c r="D25" s="788" t="s">
        <v>7</v>
      </c>
      <c r="E25" s="766" t="s">
        <v>289</v>
      </c>
      <c r="F25" s="681">
        <f>_xlfn.XLOOKUP(L25,[1]V_CII!$AI:$AI,[1]V_CII!$T:$T)</f>
        <v>2.0468699999999997</v>
      </c>
      <c r="L25" s="828" t="s">
        <v>1914</v>
      </c>
    </row>
    <row r="26" spans="2:12">
      <c r="B26" s="1304">
        <v>10</v>
      </c>
      <c r="C26" s="1305" t="s">
        <v>1171</v>
      </c>
      <c r="D26" s="788" t="s">
        <v>33</v>
      </c>
      <c r="E26" s="766" t="s">
        <v>279</v>
      </c>
      <c r="F26" s="681">
        <f>_xlfn.XLOOKUP(L26,[1]V_CII!$AI:$AI,[1]V_CII!$T:$T)</f>
        <v>2.0468699999999997</v>
      </c>
      <c r="L26" s="828" t="s">
        <v>1915</v>
      </c>
    </row>
    <row r="27" spans="2:12">
      <c r="B27" s="1304"/>
      <c r="C27" s="1305"/>
      <c r="D27" s="788" t="s">
        <v>33</v>
      </c>
      <c r="E27" s="766" t="s">
        <v>23</v>
      </c>
      <c r="F27" s="681">
        <f>_xlfn.XLOOKUP(L27,[1]V_CII!$AI:$AI,[1]V_CII!$T:$T)</f>
        <v>1.9445264999999996</v>
      </c>
      <c r="L27" s="828" t="s">
        <v>1916</v>
      </c>
    </row>
    <row r="28" spans="2:12">
      <c r="B28" s="1304"/>
      <c r="C28" s="1305"/>
      <c r="D28" s="788" t="s">
        <v>33</v>
      </c>
      <c r="E28" s="766" t="s">
        <v>24</v>
      </c>
      <c r="F28" s="681">
        <f>_xlfn.XLOOKUP(L28,[1]V_CII!$AI:$AI,[1]V_CII!$T:$T)</f>
        <v>1.8473001749999995</v>
      </c>
      <c r="L28" s="828" t="s">
        <v>1917</v>
      </c>
    </row>
    <row r="29" spans="2:12">
      <c r="B29" s="1304"/>
      <c r="C29" s="1305"/>
      <c r="D29" s="788" t="s">
        <v>33</v>
      </c>
      <c r="E29" s="766" t="s">
        <v>25</v>
      </c>
      <c r="F29" s="681">
        <f>_xlfn.XLOOKUP(L29,[1]V_CII!$AI:$AI,[1]V_CII!$T:$T)</f>
        <v>1.7549351662499995</v>
      </c>
      <c r="L29" s="828" t="s">
        <v>1918</v>
      </c>
    </row>
    <row r="30" spans="2:12">
      <c r="B30" s="1304"/>
      <c r="C30" s="1305"/>
      <c r="D30" s="788" t="s">
        <v>33</v>
      </c>
      <c r="E30" s="766" t="s">
        <v>290</v>
      </c>
      <c r="F30" s="681">
        <f>_xlfn.XLOOKUP(L30,[1]V_CII!$AI:$AI,[1]V_CII!$T:$T)</f>
        <v>1.6671884079374995</v>
      </c>
      <c r="L30" s="828" t="s">
        <v>1919</v>
      </c>
    </row>
    <row r="31" spans="2:12">
      <c r="B31" s="1304">
        <v>11</v>
      </c>
      <c r="C31" s="1305" t="s">
        <v>1003</v>
      </c>
      <c r="D31" s="788" t="s">
        <v>33</v>
      </c>
      <c r="E31" s="766" t="s">
        <v>279</v>
      </c>
      <c r="F31" s="681">
        <f>_xlfn.XLOOKUP(L31,[1]V_CII!$AI:$AI,[1]V_CII!$T:$T)</f>
        <v>1.9445264999999996</v>
      </c>
      <c r="L31" s="828" t="s">
        <v>1920</v>
      </c>
    </row>
    <row r="32" spans="2:12">
      <c r="B32" s="1304"/>
      <c r="C32" s="1305"/>
      <c r="D32" s="788" t="s">
        <v>33</v>
      </c>
      <c r="E32" s="766" t="s">
        <v>23</v>
      </c>
      <c r="F32" s="681">
        <f>_xlfn.XLOOKUP(L32,[1]V_CII!$AI:$AI,[1]V_CII!$T:$T)</f>
        <v>1.8473001749999995</v>
      </c>
      <c r="L32" s="828" t="s">
        <v>1921</v>
      </c>
    </row>
    <row r="33" spans="2:12">
      <c r="B33" s="1304"/>
      <c r="C33" s="1305"/>
      <c r="D33" s="788" t="s">
        <v>33</v>
      </c>
      <c r="E33" s="766" t="s">
        <v>24</v>
      </c>
      <c r="F33" s="681">
        <f>_xlfn.XLOOKUP(L33,[1]V_CII!$AI:$AI,[1]V_CII!$T:$T)</f>
        <v>1.7549351662499995</v>
      </c>
      <c r="L33" s="828" t="s">
        <v>1922</v>
      </c>
    </row>
    <row r="34" spans="2:12">
      <c r="B34" s="1304"/>
      <c r="C34" s="1305"/>
      <c r="D34" s="788" t="s">
        <v>33</v>
      </c>
      <c r="E34" s="766" t="s">
        <v>25</v>
      </c>
      <c r="F34" s="681">
        <f>_xlfn.XLOOKUP(L34,[1]V_CII!$AI:$AI,[1]V_CII!$T:$T)</f>
        <v>1.6671884079374995</v>
      </c>
      <c r="L34" s="828" t="s">
        <v>1923</v>
      </c>
    </row>
    <row r="35" spans="2:12">
      <c r="B35" s="1304"/>
      <c r="C35" s="1305"/>
      <c r="D35" s="788" t="s">
        <v>33</v>
      </c>
      <c r="E35" s="766" t="s">
        <v>290</v>
      </c>
      <c r="F35" s="681">
        <f>_xlfn.XLOOKUP(L35,[1]V_CII!$AI:$AI,[1]V_CII!$T:$T)</f>
        <v>1.5838289875406244</v>
      </c>
      <c r="L35" s="828" t="s">
        <v>1924</v>
      </c>
    </row>
    <row r="36" spans="2:12" ht="30">
      <c r="B36" s="788">
        <v>12</v>
      </c>
      <c r="C36" s="765" t="s">
        <v>1002</v>
      </c>
      <c r="D36" s="788" t="s">
        <v>33</v>
      </c>
      <c r="E36" s="766" t="s">
        <v>289</v>
      </c>
      <c r="F36" s="681">
        <f>_xlfn.XLOOKUP(L36,[1]V_CII!$AI:$AI,[1]V_CII!$T:$T)</f>
        <v>1.5838289875406244</v>
      </c>
      <c r="L36" s="828" t="s">
        <v>1925</v>
      </c>
    </row>
    <row r="37" spans="2:12" s="229" customFormat="1">
      <c r="B37" s="1304">
        <v>13</v>
      </c>
      <c r="C37" s="1306" t="s">
        <v>291</v>
      </c>
      <c r="D37" s="788" t="s">
        <v>33</v>
      </c>
      <c r="E37" s="766" t="s">
        <v>279</v>
      </c>
      <c r="F37" s="681">
        <f>_xlfn.XLOOKUP(L37,[1]V_CII!$AI:$AI,[1]V_CII!$T:$T)</f>
        <v>2.0468699999999997</v>
      </c>
      <c r="G37" s="239"/>
      <c r="H37" s="239"/>
      <c r="I37" s="239"/>
      <c r="J37" s="239"/>
      <c r="K37" s="239"/>
      <c r="L37" s="828" t="s">
        <v>1926</v>
      </c>
    </row>
    <row r="38" spans="2:12" s="229" customFormat="1">
      <c r="B38" s="1304"/>
      <c r="C38" s="1306"/>
      <c r="D38" s="788" t="s">
        <v>33</v>
      </c>
      <c r="E38" s="766" t="s">
        <v>23</v>
      </c>
      <c r="F38" s="681">
        <f>_xlfn.XLOOKUP(L38,[1]V_CII!$AI:$AI,[1]V_CII!$T:$T)</f>
        <v>1.9445264999999996</v>
      </c>
      <c r="G38" s="239"/>
      <c r="H38" s="239"/>
      <c r="I38" s="239"/>
      <c r="J38" s="239"/>
      <c r="K38" s="239"/>
      <c r="L38" s="828" t="s">
        <v>1927</v>
      </c>
    </row>
    <row r="39" spans="2:12" s="229" customFormat="1">
      <c r="B39" s="1304"/>
      <c r="C39" s="1306"/>
      <c r="D39" s="788" t="s">
        <v>33</v>
      </c>
      <c r="E39" s="766" t="s">
        <v>24</v>
      </c>
      <c r="F39" s="681">
        <f>_xlfn.XLOOKUP(L39,[1]V_CII!$AI:$AI,[1]V_CII!$T:$T)</f>
        <v>1.8473001749999995</v>
      </c>
      <c r="G39" s="239"/>
      <c r="H39" s="239"/>
      <c r="I39" s="239"/>
      <c r="J39" s="239"/>
      <c r="K39" s="239"/>
      <c r="L39" s="828" t="s">
        <v>1928</v>
      </c>
    </row>
    <row r="40" spans="2:12" s="229" customFormat="1">
      <c r="B40" s="1304"/>
      <c r="C40" s="1306"/>
      <c r="D40" s="788" t="s">
        <v>33</v>
      </c>
      <c r="E40" s="766" t="s">
        <v>25</v>
      </c>
      <c r="F40" s="681">
        <f>_xlfn.XLOOKUP(L40,[1]V_CII!$AI:$AI,[1]V_CII!$T:$T)</f>
        <v>1.7549351662499995</v>
      </c>
      <c r="G40" s="239"/>
      <c r="L40" s="828" t="s">
        <v>1929</v>
      </c>
    </row>
    <row r="41" spans="2:12" s="229" customFormat="1">
      <c r="B41" s="1304"/>
      <c r="C41" s="1306"/>
      <c r="D41" s="788" t="s">
        <v>33</v>
      </c>
      <c r="E41" s="766" t="s">
        <v>30</v>
      </c>
      <c r="F41" s="681">
        <f>_xlfn.XLOOKUP(L41,[1]V_CII!$AI:$AI,[1]V_CII!$T:$T)</f>
        <v>1.6671884079374995</v>
      </c>
      <c r="G41" s="239"/>
      <c r="L41" s="828" t="s">
        <v>1930</v>
      </c>
    </row>
    <row r="42" spans="2:12" s="229" customFormat="1">
      <c r="B42" s="788">
        <v>14</v>
      </c>
      <c r="C42" s="765" t="s">
        <v>292</v>
      </c>
      <c r="D42" s="788" t="s">
        <v>33</v>
      </c>
      <c r="E42" s="766" t="s">
        <v>293</v>
      </c>
      <c r="F42" s="681">
        <f>_xlfn.XLOOKUP(L42,[1]V_CII!$AI:$AI,[1]V_CII!$T:$T)</f>
        <v>1.5838289875406244</v>
      </c>
      <c r="G42" s="239"/>
      <c r="L42" s="828" t="s">
        <v>1931</v>
      </c>
    </row>
    <row r="43" spans="2:12">
      <c r="B43" s="788">
        <v>15</v>
      </c>
      <c r="C43" s="765" t="s">
        <v>294</v>
      </c>
      <c r="D43" s="790" t="s">
        <v>7</v>
      </c>
      <c r="E43" s="791"/>
      <c r="F43" s="682">
        <f>'V CI A+B'!E26</f>
        <v>2.8701118955520002</v>
      </c>
    </row>
    <row r="44" spans="2:12" ht="17.25" customHeight="1">
      <c r="B44" s="227"/>
      <c r="C44" s="228"/>
      <c r="D44" s="242"/>
      <c r="E44" s="243"/>
      <c r="F44" s="244"/>
    </row>
    <row r="45" spans="2:12" ht="12.75" customHeight="1">
      <c r="B45" s="241" t="s">
        <v>12</v>
      </c>
    </row>
    <row r="46" spans="2:12" ht="29.25" customHeight="1">
      <c r="B46" s="1302" t="s">
        <v>1005</v>
      </c>
      <c r="C46" s="1302"/>
      <c r="D46" s="1302"/>
      <c r="E46" s="1302"/>
      <c r="F46" s="1302"/>
      <c r="G46" s="229"/>
      <c r="H46" s="229"/>
      <c r="I46" s="229"/>
      <c r="J46" s="229"/>
    </row>
    <row r="47" spans="2:12" s="208" customFormat="1" ht="15" customHeight="1">
      <c r="B47" s="1302" t="s">
        <v>2688</v>
      </c>
      <c r="C47" s="1302"/>
      <c r="D47" s="1302"/>
      <c r="E47" s="1302"/>
      <c r="F47" s="1302"/>
      <c r="G47" s="228"/>
      <c r="H47" s="228"/>
      <c r="I47" s="228"/>
      <c r="J47" s="228"/>
    </row>
    <row r="48" spans="2:12" s="229" customFormat="1" ht="45" customHeight="1">
      <c r="B48" s="1287" t="s">
        <v>2689</v>
      </c>
      <c r="C48" s="1287"/>
      <c r="D48" s="1287"/>
      <c r="E48" s="1287"/>
      <c r="F48" s="1287"/>
      <c r="G48" s="676"/>
      <c r="H48" s="676"/>
      <c r="I48" s="676"/>
      <c r="J48" s="676"/>
    </row>
    <row r="49" spans="3:5" ht="12.75" customHeight="1"/>
    <row r="50" spans="3:5" ht="12.75" customHeight="1"/>
    <row r="51" spans="3:5" ht="12.75" customHeight="1"/>
    <row r="52" spans="3:5" ht="12.75" customHeight="1"/>
    <row r="53" spans="3:5" ht="12.75" customHeight="1"/>
    <row r="54" spans="3:5" ht="12.75" customHeight="1"/>
    <row r="55" spans="3:5" ht="12.75" customHeight="1"/>
    <row r="56" spans="3:5" ht="12.75" customHeight="1"/>
    <row r="57" spans="3:5" ht="12.75" customHeight="1"/>
    <row r="58" spans="3:5" ht="12.75" customHeight="1"/>
    <row r="59" spans="3:5" s="240" customFormat="1" ht="12.75" customHeight="1">
      <c r="C59" s="239"/>
      <c r="E59" s="239"/>
    </row>
    <row r="60" spans="3:5" s="240" customFormat="1" ht="12.75" customHeight="1">
      <c r="C60" s="239"/>
      <c r="E60" s="239"/>
    </row>
    <row r="61" spans="3:5" s="240" customFormat="1" ht="12.75" customHeight="1">
      <c r="C61" s="239"/>
      <c r="E61" s="239"/>
    </row>
    <row r="62" spans="3:5" s="240" customFormat="1" ht="12.75" customHeight="1">
      <c r="C62" s="239"/>
      <c r="E62" s="239"/>
    </row>
    <row r="63" spans="3:5" s="240" customFormat="1" ht="12.75" customHeight="1">
      <c r="C63" s="239"/>
      <c r="E63" s="239"/>
    </row>
    <row r="64" spans="3:5" s="240" customFormat="1" ht="12.75" customHeight="1">
      <c r="C64" s="239"/>
      <c r="E64" s="239"/>
    </row>
    <row r="65" spans="3:5" s="240" customFormat="1" ht="12.75" customHeight="1">
      <c r="C65" s="239"/>
      <c r="E65" s="239"/>
    </row>
    <row r="66" spans="3:5" s="240" customFormat="1" ht="12.75" customHeight="1">
      <c r="C66" s="239"/>
      <c r="E66" s="239"/>
    </row>
    <row r="67" spans="3:5" s="240" customFormat="1" ht="12.75" customHeight="1">
      <c r="C67" s="239"/>
      <c r="E67" s="239"/>
    </row>
    <row r="68" spans="3:5" s="240" customFormat="1" ht="12.75" customHeight="1">
      <c r="C68" s="239"/>
      <c r="E68" s="239"/>
    </row>
    <row r="69" spans="3:5" s="240" customFormat="1" ht="12.75" customHeight="1">
      <c r="C69" s="239"/>
      <c r="E69" s="239"/>
    </row>
    <row r="70" spans="3:5" s="240" customFormat="1" ht="12.75" customHeight="1">
      <c r="C70" s="239"/>
      <c r="E70" s="239"/>
    </row>
    <row r="71" spans="3:5" s="240" customFormat="1" ht="12.75" customHeight="1">
      <c r="C71" s="239"/>
      <c r="E71" s="239"/>
    </row>
    <row r="72" spans="3:5" s="240" customFormat="1" ht="12.75" customHeight="1">
      <c r="C72" s="239"/>
      <c r="E72" s="239"/>
    </row>
    <row r="73" spans="3:5" s="240" customFormat="1" ht="12.75" customHeight="1">
      <c r="C73" s="239"/>
      <c r="E73" s="239"/>
    </row>
    <row r="74" spans="3:5" s="240" customFormat="1" ht="12.75" customHeight="1">
      <c r="C74" s="239"/>
      <c r="E74" s="239"/>
    </row>
    <row r="75" spans="3:5" s="240" customFormat="1" ht="12.75" customHeight="1">
      <c r="C75" s="239"/>
      <c r="E75" s="239"/>
    </row>
    <row r="76" spans="3:5" s="240" customFormat="1" ht="12.75" customHeight="1">
      <c r="C76" s="239"/>
      <c r="E76" s="239"/>
    </row>
    <row r="77" spans="3:5" s="240" customFormat="1" ht="12.75" customHeight="1">
      <c r="C77" s="239"/>
      <c r="E77" s="239"/>
    </row>
    <row r="78" spans="3:5" s="240" customFormat="1" ht="12.75" customHeight="1">
      <c r="C78" s="239"/>
      <c r="E78" s="239"/>
    </row>
    <row r="79" spans="3:5" s="240" customFormat="1" ht="12.75" customHeight="1">
      <c r="C79" s="239"/>
      <c r="E79" s="239"/>
    </row>
    <row r="80" spans="3:5" s="240" customFormat="1" ht="12.75" customHeight="1">
      <c r="C80" s="239"/>
      <c r="E80" s="239"/>
    </row>
    <row r="81" spans="3:5" s="240" customFormat="1" ht="12.75" customHeight="1">
      <c r="C81" s="239"/>
      <c r="E81" s="239"/>
    </row>
    <row r="82" spans="3:5" s="240" customFormat="1" ht="12.75" customHeight="1">
      <c r="C82" s="239"/>
      <c r="E82" s="239"/>
    </row>
    <row r="83" spans="3:5" s="240" customFormat="1" ht="12.75" customHeight="1">
      <c r="C83" s="239"/>
      <c r="E83" s="239"/>
    </row>
    <row r="84" spans="3:5" s="240" customFormat="1" ht="12.75" customHeight="1">
      <c r="C84" s="239"/>
      <c r="E84" s="239"/>
    </row>
    <row r="85" spans="3:5" s="240" customFormat="1" ht="12.75" customHeight="1">
      <c r="C85" s="239"/>
      <c r="E85" s="239"/>
    </row>
    <row r="86" spans="3:5" s="240" customFormat="1" ht="12.75" customHeight="1">
      <c r="C86" s="239"/>
      <c r="E86" s="239"/>
    </row>
    <row r="87" spans="3:5" s="240" customFormat="1" ht="12.75" customHeight="1">
      <c r="C87" s="239"/>
      <c r="E87" s="239"/>
    </row>
    <row r="88" spans="3:5" s="240" customFormat="1" ht="12.75" customHeight="1">
      <c r="C88" s="239"/>
      <c r="E88" s="239"/>
    </row>
    <row r="89" spans="3:5" s="240" customFormat="1" ht="12.75" customHeight="1">
      <c r="C89" s="239"/>
      <c r="E89" s="239"/>
    </row>
    <row r="90" spans="3:5" s="240" customFormat="1" ht="12.75" customHeight="1">
      <c r="C90" s="239"/>
      <c r="E90" s="239"/>
    </row>
    <row r="91" spans="3:5" s="240" customFormat="1" ht="12.75" customHeight="1">
      <c r="C91" s="239"/>
      <c r="E91" s="239"/>
    </row>
    <row r="92" spans="3:5" s="240" customFormat="1" ht="12.75" customHeight="1">
      <c r="C92" s="239"/>
      <c r="E92" s="239"/>
    </row>
    <row r="93" spans="3:5" s="240" customFormat="1" ht="12.75" customHeight="1">
      <c r="C93" s="239"/>
      <c r="E93" s="239"/>
    </row>
    <row r="94" spans="3:5" s="240" customFormat="1" ht="12.75" customHeight="1">
      <c r="C94" s="239"/>
      <c r="E94" s="239"/>
    </row>
    <row r="95" spans="3:5" s="240" customFormat="1" ht="12.75" customHeight="1">
      <c r="C95" s="239"/>
      <c r="E95" s="239"/>
    </row>
    <row r="96" spans="3:5" s="240" customFormat="1" ht="12.75" customHeight="1">
      <c r="C96" s="239"/>
      <c r="E96" s="239"/>
    </row>
    <row r="97" spans="3:5" s="240" customFormat="1" ht="12.75" customHeight="1">
      <c r="C97" s="239"/>
      <c r="E97" s="239"/>
    </row>
    <row r="98" spans="3:5" s="240" customFormat="1" ht="12.75" customHeight="1">
      <c r="C98" s="239"/>
      <c r="E98" s="239"/>
    </row>
    <row r="99" spans="3:5" s="240" customFormat="1" ht="12.75" customHeight="1">
      <c r="C99" s="239"/>
      <c r="E99" s="239"/>
    </row>
    <row r="100" spans="3:5" s="240" customFormat="1" ht="12.75" customHeight="1">
      <c r="C100" s="239"/>
      <c r="E100" s="239"/>
    </row>
    <row r="101" spans="3:5" s="240" customFormat="1" ht="12.75" customHeight="1">
      <c r="C101" s="239"/>
      <c r="E101" s="239"/>
    </row>
    <row r="102" spans="3:5" s="240" customFormat="1" ht="12.75" customHeight="1">
      <c r="C102" s="239"/>
      <c r="E102" s="239"/>
    </row>
    <row r="103" spans="3:5" s="240" customFormat="1" ht="12.75" customHeight="1">
      <c r="C103" s="239"/>
      <c r="E103" s="239"/>
    </row>
    <row r="104" spans="3:5" s="240" customFormat="1" ht="12.75" customHeight="1">
      <c r="C104" s="239"/>
      <c r="E104" s="239"/>
    </row>
    <row r="105" spans="3:5" s="240" customFormat="1" ht="12.75" customHeight="1">
      <c r="C105" s="239"/>
      <c r="E105" s="239"/>
    </row>
    <row r="106" spans="3:5" s="240" customFormat="1" ht="12.75" customHeight="1">
      <c r="C106" s="239"/>
      <c r="E106" s="239"/>
    </row>
    <row r="107" spans="3:5" s="240" customFormat="1" ht="12.75" customHeight="1">
      <c r="C107" s="239"/>
      <c r="E107" s="239"/>
    </row>
    <row r="108" spans="3:5" s="240" customFormat="1" ht="12.75" customHeight="1">
      <c r="C108" s="239"/>
      <c r="E108" s="239"/>
    </row>
    <row r="109" spans="3:5" s="240" customFormat="1" ht="12.75" customHeight="1">
      <c r="C109" s="239"/>
      <c r="E109" s="239"/>
    </row>
    <row r="110" spans="3:5" s="240" customFormat="1" ht="12.75" customHeight="1">
      <c r="C110" s="239"/>
      <c r="E110" s="239"/>
    </row>
    <row r="111" spans="3:5" s="240" customFormat="1" ht="12.75" customHeight="1">
      <c r="C111" s="239"/>
      <c r="E111" s="239"/>
    </row>
    <row r="112" spans="3:5" s="240" customFormat="1" ht="12.75" customHeight="1">
      <c r="C112" s="239"/>
      <c r="E112" s="239"/>
    </row>
    <row r="113" spans="3:5" s="240" customFormat="1" ht="12.75" customHeight="1">
      <c r="C113" s="239"/>
      <c r="E113" s="239"/>
    </row>
    <row r="114" spans="3:5" s="240" customFormat="1" ht="12.75" customHeight="1">
      <c r="C114" s="239"/>
      <c r="E114" s="239"/>
    </row>
    <row r="115" spans="3:5" s="240" customFormat="1" ht="12.75" customHeight="1">
      <c r="C115" s="239"/>
      <c r="E115" s="239"/>
    </row>
    <row r="116" spans="3:5" s="240" customFormat="1" ht="12.75" customHeight="1">
      <c r="C116" s="239"/>
      <c r="E116" s="239"/>
    </row>
    <row r="117" spans="3:5" s="240" customFormat="1" ht="12.75" customHeight="1">
      <c r="C117" s="239"/>
      <c r="E117" s="239"/>
    </row>
    <row r="118" spans="3:5" s="240" customFormat="1" ht="12.75" customHeight="1">
      <c r="C118" s="239"/>
      <c r="E118" s="239"/>
    </row>
    <row r="119" spans="3:5" s="240" customFormat="1" ht="12.75" customHeight="1">
      <c r="C119" s="239"/>
      <c r="E119" s="239"/>
    </row>
    <row r="120" spans="3:5" s="240" customFormat="1" ht="12.75" customHeight="1">
      <c r="C120" s="239"/>
      <c r="E120" s="239"/>
    </row>
    <row r="121" spans="3:5" s="240" customFormat="1" ht="12.75" customHeight="1">
      <c r="C121" s="239"/>
      <c r="E121" s="239"/>
    </row>
    <row r="122" spans="3:5" s="240" customFormat="1" ht="12.75" customHeight="1">
      <c r="C122" s="239"/>
      <c r="E122" s="239"/>
    </row>
    <row r="123" spans="3:5" s="240" customFormat="1" ht="12.75" customHeight="1">
      <c r="C123" s="239"/>
      <c r="E123" s="239"/>
    </row>
    <row r="124" spans="3:5" s="240" customFormat="1" ht="12.75" customHeight="1">
      <c r="C124" s="239"/>
      <c r="E124" s="239"/>
    </row>
    <row r="125" spans="3:5" s="240" customFormat="1" ht="12.75" customHeight="1">
      <c r="C125" s="239"/>
      <c r="E125" s="239"/>
    </row>
    <row r="126" spans="3:5" s="240" customFormat="1" ht="12.75" customHeight="1">
      <c r="C126" s="239"/>
      <c r="E126" s="239"/>
    </row>
    <row r="127" spans="3:5" s="240" customFormat="1" ht="12.75" customHeight="1">
      <c r="C127" s="239"/>
      <c r="E127" s="239"/>
    </row>
    <row r="128" spans="3:5" s="240" customFormat="1" ht="12.75" customHeight="1">
      <c r="C128" s="239"/>
      <c r="E128" s="239"/>
    </row>
    <row r="129" spans="3:5" s="240" customFormat="1" ht="12.75" customHeight="1">
      <c r="C129" s="239"/>
      <c r="E129" s="239"/>
    </row>
    <row r="130" spans="3:5" s="240" customFormat="1" ht="12.75" customHeight="1">
      <c r="C130" s="239"/>
      <c r="E130" s="239"/>
    </row>
    <row r="131" spans="3:5" s="240" customFormat="1" ht="12.75" customHeight="1">
      <c r="C131" s="239"/>
      <c r="E131" s="239"/>
    </row>
    <row r="132" spans="3:5" s="240" customFormat="1" ht="12.75" customHeight="1">
      <c r="C132" s="239"/>
      <c r="E132" s="239"/>
    </row>
    <row r="133" spans="3:5" s="240" customFormat="1" ht="12.75" customHeight="1">
      <c r="C133" s="239"/>
      <c r="E133" s="239"/>
    </row>
    <row r="134" spans="3:5" s="240" customFormat="1" ht="12.75" customHeight="1">
      <c r="C134" s="239"/>
      <c r="E134" s="239"/>
    </row>
    <row r="135" spans="3:5" s="240" customFormat="1" ht="12.75" customHeight="1">
      <c r="C135" s="239"/>
      <c r="E135" s="239"/>
    </row>
    <row r="136" spans="3:5" s="240" customFormat="1" ht="12.75" customHeight="1">
      <c r="C136" s="239"/>
      <c r="E136" s="239"/>
    </row>
    <row r="137" spans="3:5" s="240" customFormat="1" ht="12.75" customHeight="1">
      <c r="C137" s="239"/>
      <c r="E137" s="239"/>
    </row>
    <row r="138" spans="3:5" s="240" customFormat="1" ht="12.75" customHeight="1">
      <c r="C138" s="239"/>
      <c r="E138" s="239"/>
    </row>
    <row r="139" spans="3:5" s="240" customFormat="1" ht="12.75" customHeight="1">
      <c r="C139" s="239"/>
      <c r="E139" s="239"/>
    </row>
    <row r="140" spans="3:5" s="240" customFormat="1" ht="12.75" customHeight="1">
      <c r="C140" s="239"/>
      <c r="E140" s="239"/>
    </row>
    <row r="141" spans="3:5" s="240" customFormat="1" ht="12.75" customHeight="1">
      <c r="C141" s="239"/>
      <c r="E141" s="239"/>
    </row>
    <row r="142" spans="3:5" s="240" customFormat="1" ht="12.75" customHeight="1">
      <c r="C142" s="239"/>
      <c r="E142" s="239"/>
    </row>
    <row r="143" spans="3:5" s="240" customFormat="1" ht="12.75" customHeight="1">
      <c r="C143" s="239"/>
      <c r="E143" s="239"/>
    </row>
    <row r="144" spans="3:5" s="240" customFormat="1" ht="12.75" customHeight="1">
      <c r="C144" s="239"/>
      <c r="E144" s="239"/>
    </row>
    <row r="145" spans="3:5" s="240" customFormat="1" ht="12.75" customHeight="1">
      <c r="C145" s="239"/>
      <c r="E145" s="239"/>
    </row>
    <row r="146" spans="3:5" s="240" customFormat="1" ht="12.75" customHeight="1">
      <c r="C146" s="239"/>
      <c r="E146" s="239"/>
    </row>
    <row r="147" spans="3:5" s="240" customFormat="1" ht="12.75" customHeight="1">
      <c r="C147" s="239"/>
      <c r="E147" s="239"/>
    </row>
    <row r="148" spans="3:5" s="240" customFormat="1" ht="12.75" customHeight="1">
      <c r="C148" s="239"/>
      <c r="E148" s="239"/>
    </row>
    <row r="149" spans="3:5" s="240" customFormat="1" ht="12.75" customHeight="1">
      <c r="C149" s="239"/>
      <c r="E149" s="239"/>
    </row>
    <row r="150" spans="3:5" s="240" customFormat="1" ht="12.75" customHeight="1">
      <c r="C150" s="239"/>
      <c r="E150" s="239"/>
    </row>
    <row r="151" spans="3:5" s="240" customFormat="1" ht="12.75" customHeight="1">
      <c r="C151" s="239"/>
      <c r="E151" s="239"/>
    </row>
    <row r="152" spans="3:5" s="240" customFormat="1" ht="12.75" customHeight="1">
      <c r="C152" s="239"/>
      <c r="E152" s="239"/>
    </row>
    <row r="153" spans="3:5" s="240" customFormat="1" ht="12.75" customHeight="1">
      <c r="C153" s="239"/>
      <c r="E153" s="239"/>
    </row>
    <row r="154" spans="3:5" s="240" customFormat="1" ht="12.75" customHeight="1">
      <c r="C154" s="239"/>
      <c r="E154" s="239"/>
    </row>
    <row r="155" spans="3:5" s="240" customFormat="1" ht="12.75" customHeight="1">
      <c r="C155" s="239"/>
      <c r="E155" s="239"/>
    </row>
    <row r="156" spans="3:5" s="240" customFormat="1" ht="12.75" customHeight="1">
      <c r="C156" s="239"/>
      <c r="E156" s="239"/>
    </row>
    <row r="157" spans="3:5" s="240" customFormat="1" ht="12.75" customHeight="1">
      <c r="C157" s="239"/>
      <c r="E157" s="239"/>
    </row>
    <row r="158" spans="3:5" s="240" customFormat="1" ht="12.75" customHeight="1">
      <c r="C158" s="239"/>
      <c r="E158" s="239"/>
    </row>
    <row r="159" spans="3:5" s="240" customFormat="1" ht="12.75" customHeight="1">
      <c r="C159" s="239"/>
      <c r="E159" s="239"/>
    </row>
    <row r="160" spans="3:5" s="240" customFormat="1" ht="12.75" customHeight="1">
      <c r="C160" s="239"/>
      <c r="E160" s="239"/>
    </row>
    <row r="161" spans="3:5" s="240" customFormat="1" ht="12.75" customHeight="1">
      <c r="C161" s="239"/>
      <c r="E161" s="239"/>
    </row>
    <row r="162" spans="3:5" s="240" customFormat="1" ht="12.75" customHeight="1">
      <c r="C162" s="239"/>
      <c r="E162" s="239"/>
    </row>
    <row r="163" spans="3:5" s="240" customFormat="1" ht="12.75" customHeight="1">
      <c r="C163" s="239"/>
      <c r="E163" s="239"/>
    </row>
    <row r="164" spans="3:5" s="240" customFormat="1" ht="12.75" customHeight="1">
      <c r="C164" s="239"/>
      <c r="E164" s="239"/>
    </row>
    <row r="165" spans="3:5" s="240" customFormat="1" ht="12.75" customHeight="1">
      <c r="C165" s="239"/>
      <c r="E165" s="239"/>
    </row>
    <row r="166" spans="3:5" s="240" customFormat="1" ht="12.75" customHeight="1">
      <c r="C166" s="239"/>
      <c r="E166" s="239"/>
    </row>
    <row r="167" spans="3:5" s="240" customFormat="1" ht="12.75" customHeight="1">
      <c r="C167" s="239"/>
      <c r="E167" s="239"/>
    </row>
    <row r="168" spans="3:5" s="240" customFormat="1" ht="12.75" customHeight="1">
      <c r="C168" s="239"/>
      <c r="E168" s="239"/>
    </row>
    <row r="169" spans="3:5" s="240" customFormat="1" ht="12.75" customHeight="1">
      <c r="C169" s="239"/>
      <c r="E169" s="239"/>
    </row>
    <row r="170" spans="3:5" s="240" customFormat="1" ht="12.75" customHeight="1">
      <c r="C170" s="239"/>
      <c r="E170" s="239"/>
    </row>
    <row r="171" spans="3:5" s="240" customFormat="1" ht="12.75" customHeight="1">
      <c r="C171" s="239"/>
      <c r="E171" s="239"/>
    </row>
    <row r="172" spans="3:5" s="240" customFormat="1" ht="12.75" customHeight="1">
      <c r="C172" s="239"/>
      <c r="E172" s="239"/>
    </row>
    <row r="173" spans="3:5" s="240" customFormat="1" ht="12.75" customHeight="1">
      <c r="C173" s="239"/>
      <c r="E173" s="239"/>
    </row>
    <row r="174" spans="3:5" s="240" customFormat="1" ht="12.75" customHeight="1">
      <c r="C174" s="239"/>
      <c r="E174" s="239"/>
    </row>
    <row r="175" spans="3:5" s="240" customFormat="1" ht="12.75" customHeight="1">
      <c r="C175" s="239"/>
      <c r="E175" s="239"/>
    </row>
    <row r="176" spans="3:5" s="240" customFormat="1" ht="12.75" customHeight="1">
      <c r="C176" s="239"/>
      <c r="E176" s="239"/>
    </row>
    <row r="177" spans="3:5" s="240" customFormat="1" ht="12.75" customHeight="1">
      <c r="C177" s="239"/>
      <c r="E177" s="239"/>
    </row>
    <row r="178" spans="3:5" s="240" customFormat="1" ht="12.75" customHeight="1">
      <c r="C178" s="239"/>
      <c r="E178" s="239"/>
    </row>
    <row r="179" spans="3:5" s="240" customFormat="1" ht="12.75" customHeight="1">
      <c r="C179" s="239"/>
      <c r="E179" s="239"/>
    </row>
    <row r="180" spans="3:5" s="240" customFormat="1" ht="12.75" customHeight="1">
      <c r="C180" s="239"/>
      <c r="E180" s="239"/>
    </row>
    <row r="181" spans="3:5" s="240" customFormat="1" ht="12.75" customHeight="1">
      <c r="C181" s="239"/>
      <c r="E181" s="239"/>
    </row>
    <row r="182" spans="3:5" s="240" customFormat="1" ht="12.75" customHeight="1">
      <c r="C182" s="239"/>
      <c r="E182" s="239"/>
    </row>
    <row r="183" spans="3:5" s="240" customFormat="1" ht="12.75" customHeight="1">
      <c r="C183" s="239"/>
      <c r="E183" s="239"/>
    </row>
    <row r="184" spans="3:5" s="240" customFormat="1" ht="12.75" customHeight="1">
      <c r="C184" s="239"/>
      <c r="E184" s="239"/>
    </row>
    <row r="185" spans="3:5" s="240" customFormat="1" ht="12.75" customHeight="1">
      <c r="C185" s="239"/>
      <c r="E185" s="239"/>
    </row>
    <row r="186" spans="3:5" s="240" customFormat="1" ht="12.75" customHeight="1">
      <c r="C186" s="239"/>
      <c r="E186" s="239"/>
    </row>
    <row r="187" spans="3:5" s="240" customFormat="1" ht="12.75" customHeight="1">
      <c r="C187" s="239"/>
      <c r="E187" s="239"/>
    </row>
    <row r="188" spans="3:5" s="240" customFormat="1" ht="12.75" customHeight="1">
      <c r="C188" s="239"/>
      <c r="E188" s="239"/>
    </row>
    <row r="189" spans="3:5" s="240" customFormat="1" ht="12.75" customHeight="1">
      <c r="C189" s="239"/>
      <c r="E189" s="239"/>
    </row>
    <row r="190" spans="3:5" s="240" customFormat="1" ht="12.75" customHeight="1">
      <c r="C190" s="239"/>
      <c r="E190" s="239"/>
    </row>
    <row r="191" spans="3:5" s="240" customFormat="1" ht="12.75" customHeight="1">
      <c r="C191" s="239"/>
      <c r="E191" s="239"/>
    </row>
    <row r="192" spans="3:5" s="240" customFormat="1" ht="12.75" customHeight="1">
      <c r="C192" s="239"/>
      <c r="E192" s="239"/>
    </row>
    <row r="193" spans="3:5" s="240" customFormat="1" ht="12.75" customHeight="1">
      <c r="C193" s="239"/>
      <c r="E193" s="239"/>
    </row>
    <row r="194" spans="3:5" s="240" customFormat="1" ht="12.75" customHeight="1">
      <c r="C194" s="239"/>
      <c r="E194" s="239"/>
    </row>
    <row r="195" spans="3:5" s="240" customFormat="1" ht="12.75" customHeight="1">
      <c r="C195" s="239"/>
      <c r="E195" s="239"/>
    </row>
    <row r="196" spans="3:5" s="240" customFormat="1" ht="12.75" customHeight="1">
      <c r="C196" s="239"/>
      <c r="E196" s="239"/>
    </row>
    <row r="197" spans="3:5" s="240" customFormat="1" ht="12.75" customHeight="1">
      <c r="C197" s="239"/>
      <c r="E197" s="239"/>
    </row>
    <row r="198" spans="3:5" s="240" customFormat="1" ht="12.75" customHeight="1">
      <c r="C198" s="239"/>
      <c r="E198" s="239"/>
    </row>
    <row r="199" spans="3:5" s="240" customFormat="1" ht="12.75" customHeight="1">
      <c r="C199" s="239"/>
      <c r="E199" s="239"/>
    </row>
    <row r="200" spans="3:5" s="240" customFormat="1" ht="12.75" customHeight="1">
      <c r="C200" s="239"/>
      <c r="E200" s="239"/>
    </row>
    <row r="201" spans="3:5" s="240" customFormat="1" ht="12.75" customHeight="1">
      <c r="C201" s="239"/>
      <c r="E201" s="239"/>
    </row>
    <row r="202" spans="3:5" s="240" customFormat="1" ht="12.75" customHeight="1">
      <c r="C202" s="239"/>
      <c r="E202" s="239"/>
    </row>
    <row r="203" spans="3:5" s="240" customFormat="1" ht="12.75" customHeight="1">
      <c r="C203" s="239"/>
      <c r="E203" s="239"/>
    </row>
    <row r="204" spans="3:5" s="240" customFormat="1" ht="12.75" customHeight="1">
      <c r="C204" s="239"/>
      <c r="E204" s="239"/>
    </row>
    <row r="205" spans="3:5" s="240" customFormat="1" ht="12.75" customHeight="1">
      <c r="C205" s="239"/>
      <c r="E205" s="239"/>
    </row>
    <row r="206" spans="3:5" s="240" customFormat="1" ht="12.75" customHeight="1">
      <c r="C206" s="239"/>
      <c r="E206" s="239"/>
    </row>
    <row r="207" spans="3:5" s="240" customFormat="1" ht="12.75" customHeight="1">
      <c r="C207" s="239"/>
      <c r="E207" s="239"/>
    </row>
    <row r="208" spans="3:5" s="240" customFormat="1" ht="12.75" customHeight="1">
      <c r="C208" s="239"/>
      <c r="E208" s="239"/>
    </row>
    <row r="209" spans="3:5" s="240" customFormat="1" ht="12.75" customHeight="1">
      <c r="C209" s="239"/>
      <c r="E209" s="239"/>
    </row>
    <row r="210" spans="3:5" s="240" customFormat="1" ht="12.75" customHeight="1">
      <c r="C210" s="239"/>
      <c r="E210" s="239"/>
    </row>
    <row r="211" spans="3:5" s="240" customFormat="1" ht="12.75" customHeight="1">
      <c r="C211" s="239"/>
      <c r="E211" s="239"/>
    </row>
    <row r="212" spans="3:5" s="240" customFormat="1" ht="12.75" customHeight="1">
      <c r="C212" s="239"/>
      <c r="E212" s="239"/>
    </row>
    <row r="213" spans="3:5" s="240" customFormat="1" ht="12.75" customHeight="1">
      <c r="C213" s="239"/>
      <c r="E213" s="239"/>
    </row>
    <row r="214" spans="3:5" s="240" customFormat="1" ht="12.75" customHeight="1">
      <c r="C214" s="239"/>
      <c r="E214" s="239"/>
    </row>
    <row r="215" spans="3:5" s="240" customFormat="1" ht="12.75" customHeight="1">
      <c r="C215" s="239"/>
      <c r="E215" s="239"/>
    </row>
    <row r="216" spans="3:5" s="240" customFormat="1" ht="12.75" customHeight="1">
      <c r="C216" s="239"/>
      <c r="E216" s="239"/>
    </row>
    <row r="217" spans="3:5" s="240" customFormat="1" ht="12.75" customHeight="1">
      <c r="C217" s="239"/>
      <c r="E217" s="239"/>
    </row>
    <row r="218" spans="3:5" s="240" customFormat="1" ht="12.75" customHeight="1">
      <c r="C218" s="239"/>
      <c r="E218" s="239"/>
    </row>
    <row r="219" spans="3:5" s="240" customFormat="1" ht="12.75" customHeight="1">
      <c r="C219" s="239"/>
      <c r="E219" s="239"/>
    </row>
    <row r="220" spans="3:5" s="240" customFormat="1" ht="12.75" customHeight="1">
      <c r="C220" s="239"/>
      <c r="E220" s="239"/>
    </row>
    <row r="221" spans="3:5" s="240" customFormat="1" ht="12.75" customHeight="1">
      <c r="C221" s="239"/>
      <c r="E221" s="239"/>
    </row>
    <row r="222" spans="3:5" s="240" customFormat="1" ht="12.75" customHeight="1">
      <c r="C222" s="239"/>
      <c r="E222" s="239"/>
    </row>
    <row r="223" spans="3:5" s="240" customFormat="1" ht="12.75" customHeight="1">
      <c r="C223" s="239"/>
      <c r="E223" s="239"/>
    </row>
    <row r="224" spans="3:5" s="240" customFormat="1" ht="12.75" customHeight="1">
      <c r="C224" s="239"/>
      <c r="E224" s="239"/>
    </row>
    <row r="225" spans="3:5" s="240" customFormat="1" ht="12.75" customHeight="1">
      <c r="C225" s="239"/>
      <c r="E225" s="239"/>
    </row>
    <row r="226" spans="3:5" s="240" customFormat="1" ht="12.75" customHeight="1">
      <c r="C226" s="239"/>
      <c r="E226" s="239"/>
    </row>
    <row r="227" spans="3:5" s="240" customFormat="1" ht="12.75" customHeight="1">
      <c r="C227" s="239"/>
      <c r="E227" s="239"/>
    </row>
    <row r="228" spans="3:5" s="240" customFormat="1" ht="12.75" customHeight="1">
      <c r="C228" s="239"/>
      <c r="E228" s="239"/>
    </row>
    <row r="229" spans="3:5" s="240" customFormat="1" ht="12.75" customHeight="1">
      <c r="C229" s="239"/>
      <c r="E229" s="239"/>
    </row>
    <row r="230" spans="3:5" s="240" customFormat="1" ht="12.75" customHeight="1">
      <c r="C230" s="239"/>
      <c r="E230" s="239"/>
    </row>
    <row r="231" spans="3:5" s="240" customFormat="1" ht="12.75" customHeight="1">
      <c r="C231" s="239"/>
      <c r="E231" s="239"/>
    </row>
    <row r="232" spans="3:5" s="240" customFormat="1" ht="12.75" customHeight="1">
      <c r="C232" s="239"/>
      <c r="E232" s="239"/>
    </row>
    <row r="233" spans="3:5" s="240" customFormat="1" ht="12.75" customHeight="1">
      <c r="C233" s="239"/>
      <c r="E233" s="239"/>
    </row>
    <row r="234" spans="3:5" s="240" customFormat="1" ht="12.75" customHeight="1">
      <c r="C234" s="239"/>
      <c r="E234" s="239"/>
    </row>
    <row r="235" spans="3:5" s="240" customFormat="1" ht="12.75" customHeight="1">
      <c r="C235" s="239"/>
      <c r="E235" s="239"/>
    </row>
    <row r="236" spans="3:5" s="240" customFormat="1" ht="12.75" customHeight="1">
      <c r="C236" s="239"/>
      <c r="E236" s="239"/>
    </row>
    <row r="237" spans="3:5" s="240" customFormat="1" ht="12.75" customHeight="1">
      <c r="C237" s="239"/>
      <c r="E237" s="239"/>
    </row>
    <row r="238" spans="3:5" s="240" customFormat="1" ht="12.75" customHeight="1">
      <c r="C238" s="239"/>
      <c r="E238" s="239"/>
    </row>
    <row r="239" spans="3:5" s="240" customFormat="1" ht="12.75" customHeight="1">
      <c r="C239" s="239"/>
      <c r="E239" s="239"/>
    </row>
    <row r="240" spans="3:5" s="240" customFormat="1" ht="12.75" customHeight="1">
      <c r="C240" s="239"/>
      <c r="E240" s="239"/>
    </row>
    <row r="241" spans="3:5" s="240" customFormat="1" ht="12.75" customHeight="1">
      <c r="C241" s="239"/>
      <c r="E241" s="239"/>
    </row>
    <row r="242" spans="3:5" s="240" customFormat="1" ht="12.75" customHeight="1">
      <c r="C242" s="239"/>
      <c r="E242" s="239"/>
    </row>
    <row r="243" spans="3:5" s="240" customFormat="1" ht="12.75" customHeight="1">
      <c r="C243" s="239"/>
      <c r="E243" s="239"/>
    </row>
    <row r="244" spans="3:5" s="240" customFormat="1" ht="12.75" customHeight="1">
      <c r="C244" s="239"/>
      <c r="E244" s="239"/>
    </row>
    <row r="245" spans="3:5" s="240" customFormat="1" ht="12.75" customHeight="1">
      <c r="C245" s="239"/>
      <c r="E245" s="239"/>
    </row>
    <row r="246" spans="3:5" s="240" customFormat="1" ht="12.75" customHeight="1">
      <c r="C246" s="239"/>
      <c r="E246" s="239"/>
    </row>
    <row r="247" spans="3:5" s="240" customFormat="1" ht="12.75" customHeight="1">
      <c r="C247" s="239"/>
      <c r="E247" s="239"/>
    </row>
    <row r="248" spans="3:5" s="240" customFormat="1" ht="12.75" customHeight="1">
      <c r="C248" s="239"/>
      <c r="E248" s="239"/>
    </row>
    <row r="249" spans="3:5" s="240" customFormat="1" ht="12.75" customHeight="1">
      <c r="C249" s="239"/>
      <c r="E249" s="239"/>
    </row>
    <row r="250" spans="3:5" s="240" customFormat="1" ht="12.75" customHeight="1">
      <c r="C250" s="239"/>
      <c r="E250" s="239"/>
    </row>
    <row r="251" spans="3:5" s="240" customFormat="1" ht="12.75" customHeight="1">
      <c r="C251" s="239"/>
      <c r="E251" s="239"/>
    </row>
    <row r="252" spans="3:5" s="240" customFormat="1" ht="12.75" customHeight="1">
      <c r="C252" s="239"/>
      <c r="E252" s="239"/>
    </row>
    <row r="253" spans="3:5" s="240" customFormat="1" ht="12.75" customHeight="1">
      <c r="C253" s="239"/>
      <c r="E253" s="239"/>
    </row>
    <row r="254" spans="3:5" s="240" customFormat="1" ht="12.75" customHeight="1">
      <c r="C254" s="239"/>
      <c r="E254" s="239"/>
    </row>
    <row r="255" spans="3:5" s="240" customFormat="1" ht="12.75" customHeight="1">
      <c r="C255" s="239"/>
      <c r="E255" s="239"/>
    </row>
    <row r="256" spans="3:5" s="240" customFormat="1" ht="12.75" customHeight="1">
      <c r="C256" s="239"/>
      <c r="E256" s="239"/>
    </row>
    <row r="257" spans="3:5" s="240" customFormat="1" ht="12.75" customHeight="1">
      <c r="C257" s="239"/>
      <c r="E257" s="239"/>
    </row>
    <row r="258" spans="3:5" s="240" customFormat="1" ht="12.75" customHeight="1">
      <c r="C258" s="239"/>
      <c r="E258" s="239"/>
    </row>
    <row r="259" spans="3:5" s="240" customFormat="1" ht="12.75" customHeight="1">
      <c r="C259" s="239"/>
      <c r="E259" s="239"/>
    </row>
    <row r="260" spans="3:5" s="240" customFormat="1" ht="12.75" customHeight="1">
      <c r="C260" s="239"/>
      <c r="E260" s="239"/>
    </row>
    <row r="261" spans="3:5" s="240" customFormat="1" ht="12.75" customHeight="1">
      <c r="C261" s="239"/>
      <c r="E261" s="239"/>
    </row>
    <row r="262" spans="3:5" s="240" customFormat="1" ht="12.75" customHeight="1">
      <c r="C262" s="239"/>
      <c r="E262" s="239"/>
    </row>
    <row r="263" spans="3:5" s="240" customFormat="1" ht="12.75" customHeight="1">
      <c r="C263" s="239"/>
      <c r="E263" s="239"/>
    </row>
    <row r="264" spans="3:5" s="240" customFormat="1" ht="12.75" customHeight="1">
      <c r="C264" s="239"/>
      <c r="E264" s="239"/>
    </row>
    <row r="265" spans="3:5" s="240" customFormat="1" ht="12.75" customHeight="1">
      <c r="C265" s="239"/>
      <c r="E265" s="239"/>
    </row>
    <row r="266" spans="3:5" s="240" customFormat="1" ht="12.75" customHeight="1">
      <c r="C266" s="239"/>
      <c r="E266" s="239"/>
    </row>
    <row r="267" spans="3:5" s="240" customFormat="1" ht="12.75" customHeight="1">
      <c r="C267" s="239"/>
      <c r="E267" s="239"/>
    </row>
    <row r="268" spans="3:5" s="240" customFormat="1" ht="12.75" customHeight="1">
      <c r="C268" s="239"/>
      <c r="E268" s="239"/>
    </row>
    <row r="269" spans="3:5" s="240" customFormat="1" ht="12.75" customHeight="1">
      <c r="C269" s="239"/>
      <c r="E269" s="239"/>
    </row>
    <row r="270" spans="3:5" s="240" customFormat="1" ht="12.75" customHeight="1">
      <c r="C270" s="239"/>
      <c r="E270" s="239"/>
    </row>
    <row r="271" spans="3:5" s="240" customFormat="1" ht="12.75" customHeight="1">
      <c r="C271" s="239"/>
      <c r="E271" s="239"/>
    </row>
    <row r="272" spans="3:5" s="240" customFormat="1" ht="12.75" customHeight="1">
      <c r="C272" s="239"/>
      <c r="E272" s="239"/>
    </row>
    <row r="273" spans="3:5" s="240" customFormat="1" ht="12.75" customHeight="1">
      <c r="C273" s="239"/>
      <c r="E273" s="239"/>
    </row>
    <row r="274" spans="3:5" s="240" customFormat="1" ht="12.75" customHeight="1">
      <c r="C274" s="239"/>
      <c r="E274" s="239"/>
    </row>
    <row r="275" spans="3:5" s="240" customFormat="1" ht="12.75" customHeight="1">
      <c r="C275" s="239"/>
      <c r="E275" s="239"/>
    </row>
    <row r="276" spans="3:5" s="240" customFormat="1" ht="12.75" customHeight="1">
      <c r="C276" s="239"/>
      <c r="E276" s="239"/>
    </row>
    <row r="277" spans="3:5" s="240" customFormat="1" ht="12.75" customHeight="1">
      <c r="C277" s="239"/>
      <c r="E277" s="239"/>
    </row>
    <row r="278" spans="3:5" s="240" customFormat="1" ht="12.75" customHeight="1">
      <c r="C278" s="239"/>
      <c r="E278" s="239"/>
    </row>
    <row r="279" spans="3:5" s="240" customFormat="1" ht="12.75" customHeight="1">
      <c r="C279" s="239"/>
      <c r="E279" s="239"/>
    </row>
    <row r="280" spans="3:5" s="240" customFormat="1" ht="12.75" customHeight="1">
      <c r="C280" s="239"/>
      <c r="E280" s="239"/>
    </row>
    <row r="281" spans="3:5" s="240" customFormat="1" ht="12.75" customHeight="1">
      <c r="C281" s="239"/>
      <c r="E281" s="239"/>
    </row>
    <row r="282" spans="3:5" s="240" customFormat="1" ht="12.75" customHeight="1">
      <c r="C282" s="239"/>
      <c r="E282" s="239"/>
    </row>
    <row r="283" spans="3:5" s="240" customFormat="1" ht="12.75" customHeight="1">
      <c r="C283" s="239"/>
      <c r="E283" s="239"/>
    </row>
    <row r="284" spans="3:5" s="240" customFormat="1" ht="12.75" customHeight="1">
      <c r="C284" s="239"/>
      <c r="E284" s="239"/>
    </row>
    <row r="285" spans="3:5" s="240" customFormat="1" ht="12.75" customHeight="1">
      <c r="C285" s="239"/>
      <c r="E285" s="239"/>
    </row>
    <row r="286" spans="3:5" s="240" customFormat="1" ht="12.75" customHeight="1">
      <c r="C286" s="239"/>
      <c r="E286" s="239"/>
    </row>
    <row r="287" spans="3:5" s="240" customFormat="1" ht="12.75" customHeight="1">
      <c r="C287" s="239"/>
      <c r="E287" s="239"/>
    </row>
    <row r="288" spans="3:5" s="240" customFormat="1" ht="12.75" customHeight="1">
      <c r="C288" s="239"/>
      <c r="E288" s="239"/>
    </row>
    <row r="289" spans="3:5" s="240" customFormat="1" ht="12.75" customHeight="1">
      <c r="C289" s="239"/>
      <c r="E289" s="239"/>
    </row>
    <row r="290" spans="3:5" s="240" customFormat="1" ht="12.75" customHeight="1">
      <c r="C290" s="239"/>
      <c r="E290" s="239"/>
    </row>
    <row r="291" spans="3:5" s="240" customFormat="1" ht="12.75" customHeight="1">
      <c r="C291" s="239"/>
      <c r="E291" s="239"/>
    </row>
    <row r="292" spans="3:5" s="240" customFormat="1" ht="12.75" customHeight="1">
      <c r="C292" s="239"/>
      <c r="E292" s="239"/>
    </row>
    <row r="293" spans="3:5" s="240" customFormat="1" ht="12.75" customHeight="1">
      <c r="C293" s="239"/>
      <c r="E293" s="239"/>
    </row>
    <row r="294" spans="3:5" s="240" customFormat="1" ht="12.75" customHeight="1">
      <c r="C294" s="239"/>
      <c r="E294" s="239"/>
    </row>
    <row r="295" spans="3:5" s="240" customFormat="1" ht="12.75" customHeight="1">
      <c r="C295" s="239"/>
      <c r="E295" s="239"/>
    </row>
    <row r="296" spans="3:5" s="240" customFormat="1" ht="12.75" customHeight="1">
      <c r="C296" s="239"/>
      <c r="E296" s="239"/>
    </row>
    <row r="297" spans="3:5" s="240" customFormat="1" ht="12.75" customHeight="1">
      <c r="C297" s="239"/>
      <c r="E297" s="239"/>
    </row>
    <row r="298" spans="3:5" s="240" customFormat="1" ht="12.75" customHeight="1">
      <c r="C298" s="239"/>
      <c r="E298" s="239"/>
    </row>
    <row r="299" spans="3:5" s="240" customFormat="1" ht="12.75" customHeight="1">
      <c r="C299" s="239"/>
      <c r="E299" s="239"/>
    </row>
    <row r="300" spans="3:5" s="240" customFormat="1" ht="12.75" customHeight="1">
      <c r="C300" s="239"/>
      <c r="E300" s="239"/>
    </row>
    <row r="301" spans="3:5" s="240" customFormat="1" ht="12.75" customHeight="1">
      <c r="C301" s="239"/>
      <c r="E301" s="239"/>
    </row>
    <row r="302" spans="3:5" s="240" customFormat="1" ht="12.75" customHeight="1">
      <c r="C302" s="239"/>
      <c r="E302" s="239"/>
    </row>
    <row r="303" spans="3:5" s="240" customFormat="1" ht="12.75" customHeight="1">
      <c r="C303" s="239"/>
      <c r="E303" s="239"/>
    </row>
    <row r="304" spans="3:5" s="240" customFormat="1" ht="12.75" customHeight="1">
      <c r="C304" s="239"/>
      <c r="E304" s="239"/>
    </row>
    <row r="305" spans="3:5" s="240" customFormat="1" ht="12.75" customHeight="1">
      <c r="C305" s="239"/>
      <c r="E305" s="239"/>
    </row>
    <row r="306" spans="3:5" s="240" customFormat="1" ht="12.75" customHeight="1">
      <c r="C306" s="239"/>
      <c r="E306" s="239"/>
    </row>
    <row r="307" spans="3:5" s="240" customFormat="1" ht="12.75" customHeight="1">
      <c r="C307" s="239"/>
      <c r="E307" s="239"/>
    </row>
    <row r="308" spans="3:5" s="240" customFormat="1" ht="12.75" customHeight="1">
      <c r="C308" s="239"/>
      <c r="E308" s="239"/>
    </row>
    <row r="309" spans="3:5" s="240" customFormat="1" ht="12.75" customHeight="1">
      <c r="C309" s="239"/>
      <c r="E309" s="239"/>
    </row>
    <row r="310" spans="3:5" s="240" customFormat="1" ht="12.75" customHeight="1">
      <c r="C310" s="239"/>
      <c r="E310" s="239"/>
    </row>
    <row r="311" spans="3:5" s="240" customFormat="1" ht="12.75" customHeight="1">
      <c r="C311" s="239"/>
      <c r="E311" s="239"/>
    </row>
    <row r="312" spans="3:5" s="240" customFormat="1" ht="12.75" customHeight="1">
      <c r="C312" s="239"/>
      <c r="E312" s="239"/>
    </row>
    <row r="313" spans="3:5" s="240" customFormat="1" ht="12.75" customHeight="1">
      <c r="C313" s="239"/>
      <c r="E313" s="239"/>
    </row>
    <row r="314" spans="3:5" s="240" customFormat="1" ht="12.75" customHeight="1">
      <c r="C314" s="239"/>
      <c r="E314" s="239"/>
    </row>
    <row r="315" spans="3:5" s="240" customFormat="1" ht="12.75" customHeight="1">
      <c r="C315" s="239"/>
      <c r="E315" s="239"/>
    </row>
    <row r="316" spans="3:5" s="240" customFormat="1" ht="12.75" customHeight="1">
      <c r="C316" s="239"/>
      <c r="E316" s="239"/>
    </row>
    <row r="317" spans="3:5" s="240" customFormat="1" ht="12.75" customHeight="1">
      <c r="C317" s="239"/>
      <c r="E317" s="239"/>
    </row>
    <row r="318" spans="3:5" s="240" customFormat="1" ht="12.75" customHeight="1">
      <c r="C318" s="239"/>
      <c r="E318" s="239"/>
    </row>
    <row r="319" spans="3:5" s="240" customFormat="1" ht="12.75" customHeight="1">
      <c r="C319" s="239"/>
      <c r="E319" s="239"/>
    </row>
    <row r="320" spans="3:5" s="240" customFormat="1" ht="12.75" customHeight="1">
      <c r="C320" s="239"/>
      <c r="E320" s="239"/>
    </row>
    <row r="321" spans="3:5" s="240" customFormat="1" ht="12.75" customHeight="1">
      <c r="C321" s="239"/>
      <c r="E321" s="239"/>
    </row>
    <row r="322" spans="3:5" s="240" customFormat="1" ht="12.75" customHeight="1">
      <c r="C322" s="239"/>
      <c r="E322" s="239"/>
    </row>
    <row r="323" spans="3:5" s="240" customFormat="1" ht="12.75" customHeight="1">
      <c r="C323" s="239"/>
      <c r="E323" s="239"/>
    </row>
    <row r="324" spans="3:5" s="240" customFormat="1" ht="12.75" customHeight="1">
      <c r="C324" s="239"/>
      <c r="E324" s="239"/>
    </row>
    <row r="325" spans="3:5" s="240" customFormat="1" ht="12.75" customHeight="1">
      <c r="C325" s="239"/>
      <c r="E325" s="239"/>
    </row>
    <row r="326" spans="3:5" s="240" customFormat="1" ht="12.75" customHeight="1">
      <c r="C326" s="239"/>
      <c r="E326" s="239"/>
    </row>
    <row r="327" spans="3:5" s="240" customFormat="1" ht="12.75" customHeight="1">
      <c r="C327" s="239"/>
      <c r="E327" s="239"/>
    </row>
    <row r="328" spans="3:5" s="240" customFormat="1" ht="12.75" customHeight="1">
      <c r="C328" s="239"/>
      <c r="E328" s="239"/>
    </row>
    <row r="329" spans="3:5" s="240" customFormat="1" ht="12.75" customHeight="1">
      <c r="C329" s="239"/>
      <c r="E329" s="239"/>
    </row>
    <row r="330" spans="3:5" s="240" customFormat="1" ht="12.75" customHeight="1">
      <c r="C330" s="239"/>
      <c r="E330" s="239"/>
    </row>
    <row r="331" spans="3:5" s="240" customFormat="1" ht="12.75" customHeight="1">
      <c r="C331" s="239"/>
      <c r="E331" s="239"/>
    </row>
    <row r="332" spans="3:5" s="240" customFormat="1" ht="12.75" customHeight="1">
      <c r="C332" s="239"/>
      <c r="E332" s="239"/>
    </row>
    <row r="333" spans="3:5" s="240" customFormat="1" ht="12.75" customHeight="1">
      <c r="C333" s="239"/>
      <c r="E333" s="239"/>
    </row>
    <row r="334" spans="3:5" s="240" customFormat="1" ht="12.75" customHeight="1">
      <c r="C334" s="239"/>
      <c r="E334" s="239"/>
    </row>
    <row r="335" spans="3:5" s="240" customFormat="1" ht="12.75" customHeight="1">
      <c r="C335" s="239"/>
      <c r="E335" s="239"/>
    </row>
    <row r="336" spans="3:5" s="240" customFormat="1" ht="12.75" customHeight="1">
      <c r="C336" s="239"/>
      <c r="E336" s="239"/>
    </row>
    <row r="337" spans="3:5" s="240" customFormat="1" ht="12.75" customHeight="1">
      <c r="C337" s="239"/>
      <c r="E337" s="239"/>
    </row>
    <row r="338" spans="3:5" s="240" customFormat="1" ht="12.75" customHeight="1">
      <c r="C338" s="239"/>
      <c r="E338" s="239"/>
    </row>
    <row r="339" spans="3:5" s="240" customFormat="1" ht="12.75" customHeight="1">
      <c r="C339" s="239"/>
      <c r="E339" s="239"/>
    </row>
    <row r="340" spans="3:5" s="240" customFormat="1" ht="12.75" customHeight="1">
      <c r="C340" s="239"/>
      <c r="E340" s="239"/>
    </row>
    <row r="341" spans="3:5" s="240" customFormat="1" ht="12.75" customHeight="1">
      <c r="C341" s="239"/>
      <c r="E341" s="239"/>
    </row>
    <row r="342" spans="3:5" s="240" customFormat="1" ht="12.75" customHeight="1">
      <c r="C342" s="239"/>
      <c r="E342" s="239"/>
    </row>
    <row r="343" spans="3:5" s="240" customFormat="1" ht="12.75" customHeight="1">
      <c r="C343" s="239"/>
      <c r="E343" s="239"/>
    </row>
    <row r="344" spans="3:5" s="240" customFormat="1" ht="12.75" customHeight="1">
      <c r="C344" s="239"/>
      <c r="E344" s="239"/>
    </row>
    <row r="345" spans="3:5" s="240" customFormat="1" ht="12.75" customHeight="1">
      <c r="C345" s="239"/>
      <c r="E345" s="239"/>
    </row>
    <row r="346" spans="3:5" s="240" customFormat="1" ht="12.75" customHeight="1">
      <c r="C346" s="239"/>
      <c r="E346" s="239"/>
    </row>
    <row r="347" spans="3:5" s="240" customFormat="1" ht="12.75" customHeight="1">
      <c r="C347" s="239"/>
      <c r="E347" s="239"/>
    </row>
    <row r="348" spans="3:5" s="240" customFormat="1" ht="12.75" customHeight="1">
      <c r="C348" s="239"/>
      <c r="E348" s="239"/>
    </row>
    <row r="349" spans="3:5" s="240" customFormat="1" ht="12.75" customHeight="1">
      <c r="C349" s="239"/>
      <c r="E349" s="239"/>
    </row>
    <row r="350" spans="3:5" s="240" customFormat="1" ht="12.75" customHeight="1">
      <c r="C350" s="239"/>
      <c r="E350" s="239"/>
    </row>
    <row r="351" spans="3:5" s="240" customFormat="1" ht="12.75" customHeight="1">
      <c r="C351" s="239"/>
      <c r="E351" s="239"/>
    </row>
    <row r="352" spans="3:5" s="240" customFormat="1" ht="12.75" customHeight="1">
      <c r="C352" s="239"/>
      <c r="E352" s="239"/>
    </row>
    <row r="353" spans="3:5" s="240" customFormat="1" ht="12.75" customHeight="1">
      <c r="C353" s="239"/>
      <c r="E353" s="239"/>
    </row>
    <row r="354" spans="3:5" s="240" customFormat="1" ht="12.75" customHeight="1">
      <c r="C354" s="239"/>
      <c r="E354" s="239"/>
    </row>
    <row r="355" spans="3:5" s="240" customFormat="1" ht="12.75" customHeight="1">
      <c r="C355" s="239"/>
      <c r="E355" s="239"/>
    </row>
    <row r="356" spans="3:5" s="240" customFormat="1" ht="12.75" customHeight="1">
      <c r="C356" s="239"/>
      <c r="E356" s="239"/>
    </row>
    <row r="357" spans="3:5" s="240" customFormat="1" ht="12.75" customHeight="1">
      <c r="C357" s="239"/>
      <c r="E357" s="239"/>
    </row>
    <row r="358" spans="3:5" s="240" customFormat="1" ht="12.75" customHeight="1">
      <c r="C358" s="239"/>
      <c r="E358" s="239"/>
    </row>
    <row r="359" spans="3:5" s="240" customFormat="1" ht="12.75" customHeight="1">
      <c r="C359" s="239"/>
      <c r="E359" s="239"/>
    </row>
    <row r="360" spans="3:5" s="240" customFormat="1" ht="12.75" customHeight="1">
      <c r="C360" s="239"/>
      <c r="E360" s="239"/>
    </row>
    <row r="361" spans="3:5" s="240" customFormat="1" ht="12.75" customHeight="1">
      <c r="C361" s="239"/>
      <c r="E361" s="239"/>
    </row>
    <row r="362" spans="3:5" s="240" customFormat="1" ht="12.75" customHeight="1">
      <c r="C362" s="239"/>
      <c r="E362" s="239"/>
    </row>
    <row r="363" spans="3:5" s="240" customFormat="1" ht="12.75" customHeight="1">
      <c r="C363" s="239"/>
      <c r="E363" s="239"/>
    </row>
    <row r="364" spans="3:5" s="240" customFormat="1" ht="12.75" customHeight="1">
      <c r="C364" s="239"/>
      <c r="E364" s="239"/>
    </row>
    <row r="365" spans="3:5" s="240" customFormat="1" ht="12.75" customHeight="1">
      <c r="C365" s="239"/>
      <c r="E365" s="239"/>
    </row>
    <row r="366" spans="3:5" s="240" customFormat="1" ht="12.75" customHeight="1">
      <c r="C366" s="239"/>
      <c r="E366" s="239"/>
    </row>
    <row r="367" spans="3:5" s="240" customFormat="1" ht="12.75" customHeight="1">
      <c r="C367" s="239"/>
      <c r="E367" s="239"/>
    </row>
    <row r="368" spans="3:5" s="240" customFormat="1" ht="12.75" customHeight="1">
      <c r="C368" s="239"/>
      <c r="E368" s="239"/>
    </row>
    <row r="369" spans="3:5" s="240" customFormat="1" ht="12.75" customHeight="1">
      <c r="C369" s="239"/>
      <c r="E369" s="239"/>
    </row>
    <row r="370" spans="3:5" s="240" customFormat="1" ht="12.75" customHeight="1">
      <c r="C370" s="239"/>
      <c r="E370" s="239"/>
    </row>
    <row r="371" spans="3:5" s="240" customFormat="1" ht="12.75" customHeight="1">
      <c r="C371" s="239"/>
      <c r="E371" s="239"/>
    </row>
    <row r="372" spans="3:5" s="240" customFormat="1" ht="12.75" customHeight="1">
      <c r="C372" s="239"/>
      <c r="E372" s="239"/>
    </row>
    <row r="373" spans="3:5" s="240" customFormat="1" ht="12.75" customHeight="1">
      <c r="C373" s="239"/>
      <c r="E373" s="239"/>
    </row>
    <row r="374" spans="3:5" s="240" customFormat="1" ht="12.75" customHeight="1">
      <c r="C374" s="239"/>
      <c r="E374" s="239"/>
    </row>
    <row r="375" spans="3:5" s="240" customFormat="1" ht="12.75" customHeight="1">
      <c r="C375" s="239"/>
      <c r="E375" s="239"/>
    </row>
    <row r="376" spans="3:5" s="240" customFormat="1" ht="12.75" customHeight="1">
      <c r="C376" s="239"/>
      <c r="E376" s="239"/>
    </row>
    <row r="377" spans="3:5" s="240" customFormat="1" ht="12.75" customHeight="1">
      <c r="C377" s="239"/>
      <c r="E377" s="239"/>
    </row>
    <row r="378" spans="3:5" s="240" customFormat="1" ht="12.75" customHeight="1">
      <c r="C378" s="239"/>
      <c r="E378" s="239"/>
    </row>
    <row r="379" spans="3:5" s="240" customFormat="1" ht="12.75" customHeight="1">
      <c r="C379" s="239"/>
      <c r="E379" s="239"/>
    </row>
    <row r="380" spans="3:5" s="240" customFormat="1" ht="12.75" customHeight="1">
      <c r="C380" s="239"/>
      <c r="E380" s="239"/>
    </row>
    <row r="381" spans="3:5" s="240" customFormat="1" ht="12.75" customHeight="1">
      <c r="C381" s="239"/>
      <c r="E381" s="239"/>
    </row>
    <row r="382" spans="3:5" s="240" customFormat="1" ht="12.75" customHeight="1">
      <c r="C382" s="239"/>
      <c r="E382" s="239"/>
    </row>
    <row r="383" spans="3:5" s="240" customFormat="1" ht="12.75" customHeight="1">
      <c r="C383" s="239"/>
      <c r="E383" s="239"/>
    </row>
    <row r="384" spans="3:5" s="240" customFormat="1" ht="12.75" customHeight="1">
      <c r="C384" s="239"/>
      <c r="E384" s="239"/>
    </row>
    <row r="385" spans="3:5" s="240" customFormat="1" ht="12.75" customHeight="1">
      <c r="C385" s="239"/>
      <c r="E385" s="239"/>
    </row>
    <row r="386" spans="3:5" s="240" customFormat="1" ht="12.75" customHeight="1">
      <c r="C386" s="239"/>
      <c r="E386" s="239"/>
    </row>
    <row r="387" spans="3:5" s="240" customFormat="1" ht="12.75" customHeight="1">
      <c r="C387" s="239"/>
      <c r="E387" s="239"/>
    </row>
    <row r="388" spans="3:5" s="240" customFormat="1" ht="12.75" customHeight="1">
      <c r="C388" s="239"/>
      <c r="E388" s="239"/>
    </row>
    <row r="389" spans="3:5" s="240" customFormat="1" ht="12.75" customHeight="1">
      <c r="C389" s="239"/>
      <c r="E389" s="239"/>
    </row>
    <row r="390" spans="3:5" s="240" customFormat="1" ht="12.75" customHeight="1">
      <c r="C390" s="239"/>
      <c r="E390" s="239"/>
    </row>
    <row r="391" spans="3:5" s="240" customFormat="1" ht="12.75" customHeight="1">
      <c r="C391" s="239"/>
      <c r="E391" s="239"/>
    </row>
    <row r="392" spans="3:5" s="240" customFormat="1" ht="12.75" customHeight="1">
      <c r="C392" s="239"/>
      <c r="E392" s="239"/>
    </row>
    <row r="393" spans="3:5" s="240" customFormat="1" ht="12.75" customHeight="1">
      <c r="C393" s="239"/>
      <c r="E393" s="239"/>
    </row>
    <row r="394" spans="3:5" s="240" customFormat="1" ht="12.75" customHeight="1">
      <c r="C394" s="239"/>
      <c r="E394" s="239"/>
    </row>
    <row r="395" spans="3:5" s="240" customFormat="1" ht="12.75" customHeight="1">
      <c r="C395" s="239"/>
      <c r="E395" s="239"/>
    </row>
    <row r="396" spans="3:5" s="240" customFormat="1" ht="12.75" customHeight="1">
      <c r="C396" s="239"/>
      <c r="E396" s="239"/>
    </row>
    <row r="397" spans="3:5" s="240" customFormat="1" ht="12.75" customHeight="1">
      <c r="C397" s="239"/>
      <c r="E397" s="239"/>
    </row>
    <row r="398" spans="3:5" s="240" customFormat="1" ht="12.75" customHeight="1">
      <c r="C398" s="239"/>
      <c r="E398" s="239"/>
    </row>
    <row r="399" spans="3:5" s="240" customFormat="1" ht="12.75" customHeight="1">
      <c r="C399" s="239"/>
      <c r="E399" s="239"/>
    </row>
    <row r="400" spans="3:5" s="240" customFormat="1" ht="12.75" customHeight="1">
      <c r="C400" s="239"/>
      <c r="E400" s="239"/>
    </row>
    <row r="401" spans="3:5" s="240" customFormat="1" ht="12.75" customHeight="1">
      <c r="C401" s="239"/>
      <c r="E401" s="239"/>
    </row>
    <row r="402" spans="3:5" s="240" customFormat="1" ht="12.75" customHeight="1">
      <c r="C402" s="239"/>
      <c r="E402" s="239"/>
    </row>
    <row r="403" spans="3:5" s="240" customFormat="1" ht="12.75" customHeight="1">
      <c r="C403" s="239"/>
      <c r="E403" s="239"/>
    </row>
    <row r="404" spans="3:5" s="240" customFormat="1" ht="12.75" customHeight="1">
      <c r="C404" s="239"/>
      <c r="E404" s="239"/>
    </row>
    <row r="405" spans="3:5" s="240" customFormat="1" ht="12.75" customHeight="1">
      <c r="C405" s="239"/>
      <c r="E405" s="239"/>
    </row>
    <row r="406" spans="3:5" s="240" customFormat="1" ht="12.75" customHeight="1">
      <c r="C406" s="239"/>
      <c r="E406" s="239"/>
    </row>
    <row r="407" spans="3:5" s="240" customFormat="1" ht="12.75" customHeight="1">
      <c r="C407" s="239"/>
      <c r="E407" s="239"/>
    </row>
    <row r="408" spans="3:5" s="240" customFormat="1" ht="12.75" customHeight="1">
      <c r="C408" s="239"/>
      <c r="E408" s="239"/>
    </row>
    <row r="409" spans="3:5" s="240" customFormat="1" ht="12.75" customHeight="1">
      <c r="C409" s="239"/>
      <c r="E409" s="239"/>
    </row>
    <row r="410" spans="3:5" s="240" customFormat="1" ht="12.75" customHeight="1">
      <c r="C410" s="239"/>
      <c r="E410" s="239"/>
    </row>
    <row r="411" spans="3:5" s="240" customFormat="1" ht="12.75" customHeight="1">
      <c r="C411" s="239"/>
      <c r="E411" s="239"/>
    </row>
    <row r="412" spans="3:5" s="240" customFormat="1" ht="12.75" customHeight="1">
      <c r="C412" s="239"/>
      <c r="E412" s="239"/>
    </row>
    <row r="413" spans="3:5" s="240" customFormat="1" ht="12.75" customHeight="1">
      <c r="C413" s="239"/>
      <c r="E413" s="239"/>
    </row>
    <row r="414" spans="3:5" s="240" customFormat="1" ht="12.75" customHeight="1">
      <c r="C414" s="239"/>
      <c r="E414" s="239"/>
    </row>
    <row r="415" spans="3:5" s="240" customFormat="1" ht="12.75" customHeight="1">
      <c r="C415" s="239"/>
      <c r="E415" s="239"/>
    </row>
    <row r="416" spans="3:5" s="240" customFormat="1" ht="12.75" customHeight="1">
      <c r="C416" s="239"/>
      <c r="E416" s="239"/>
    </row>
    <row r="417" spans="3:5" s="240" customFormat="1" ht="12.75" customHeight="1">
      <c r="C417" s="239"/>
      <c r="E417" s="239"/>
    </row>
    <row r="418" spans="3:5" s="240" customFormat="1" ht="12.75" customHeight="1">
      <c r="C418" s="239"/>
      <c r="E418" s="239"/>
    </row>
    <row r="419" spans="3:5" s="240" customFormat="1" ht="12.75" customHeight="1">
      <c r="C419" s="239"/>
      <c r="E419" s="239"/>
    </row>
    <row r="420" spans="3:5" s="240" customFormat="1" ht="12.75" customHeight="1">
      <c r="C420" s="239"/>
      <c r="E420" s="239"/>
    </row>
    <row r="421" spans="3:5" s="240" customFormat="1" ht="12.75" customHeight="1">
      <c r="C421" s="239"/>
      <c r="E421" s="239"/>
    </row>
    <row r="422" spans="3:5" s="240" customFormat="1" ht="12.75" customHeight="1">
      <c r="C422" s="239"/>
      <c r="E422" s="239"/>
    </row>
    <row r="423" spans="3:5" s="240" customFormat="1" ht="12.75" customHeight="1">
      <c r="C423" s="239"/>
      <c r="E423" s="239"/>
    </row>
    <row r="424" spans="3:5" s="240" customFormat="1" ht="12.75" customHeight="1">
      <c r="C424" s="239"/>
      <c r="E424" s="239"/>
    </row>
    <row r="425" spans="3:5" s="240" customFormat="1" ht="12.75" customHeight="1">
      <c r="C425" s="239"/>
      <c r="E425" s="239"/>
    </row>
    <row r="426" spans="3:5" s="240" customFormat="1" ht="12.75" customHeight="1">
      <c r="C426" s="239"/>
      <c r="E426" s="239"/>
    </row>
    <row r="427" spans="3:5" s="240" customFormat="1" ht="12.75" customHeight="1">
      <c r="C427" s="239"/>
      <c r="E427" s="239"/>
    </row>
    <row r="428" spans="3:5" s="240" customFormat="1" ht="12.75" customHeight="1">
      <c r="C428" s="239"/>
      <c r="E428" s="239"/>
    </row>
    <row r="429" spans="3:5" s="240" customFormat="1" ht="12.75" customHeight="1">
      <c r="C429" s="239"/>
      <c r="E429" s="239"/>
    </row>
    <row r="430" spans="3:5" s="240" customFormat="1" ht="12.75" customHeight="1">
      <c r="C430" s="239"/>
      <c r="E430" s="239"/>
    </row>
    <row r="431" spans="3:5" s="240" customFormat="1" ht="12.75" customHeight="1">
      <c r="C431" s="239"/>
      <c r="E431" s="239"/>
    </row>
    <row r="432" spans="3:5" s="240" customFormat="1" ht="12.75" customHeight="1">
      <c r="C432" s="239"/>
      <c r="E432" s="239"/>
    </row>
    <row r="433" spans="3:5" s="240" customFormat="1" ht="12.75" customHeight="1">
      <c r="C433" s="239"/>
      <c r="E433" s="239"/>
    </row>
    <row r="434" spans="3:5" s="240" customFormat="1" ht="12.75" customHeight="1">
      <c r="C434" s="239"/>
      <c r="E434" s="239"/>
    </row>
    <row r="435" spans="3:5" s="240" customFormat="1" ht="12.75" customHeight="1">
      <c r="C435" s="239"/>
      <c r="E435" s="239"/>
    </row>
    <row r="436" spans="3:5" s="240" customFormat="1" ht="12.75" customHeight="1">
      <c r="C436" s="239"/>
      <c r="E436" s="239"/>
    </row>
    <row r="437" spans="3:5" s="240" customFormat="1" ht="12.75" customHeight="1">
      <c r="C437" s="239"/>
      <c r="E437" s="239"/>
    </row>
    <row r="438" spans="3:5" s="240" customFormat="1" ht="12.75" customHeight="1">
      <c r="C438" s="239"/>
      <c r="E438" s="239"/>
    </row>
    <row r="439" spans="3:5" s="240" customFormat="1" ht="12.75" customHeight="1">
      <c r="C439" s="239"/>
      <c r="E439" s="239"/>
    </row>
    <row r="440" spans="3:5" s="240" customFormat="1" ht="12.75" customHeight="1">
      <c r="C440" s="239"/>
      <c r="E440" s="239"/>
    </row>
    <row r="441" spans="3:5" s="240" customFormat="1" ht="12.75" customHeight="1">
      <c r="C441" s="239"/>
      <c r="E441" s="239"/>
    </row>
    <row r="442" spans="3:5" s="240" customFormat="1" ht="12.75" customHeight="1">
      <c r="C442" s="239"/>
      <c r="E442" s="239"/>
    </row>
    <row r="443" spans="3:5" s="240" customFormat="1" ht="12.75" customHeight="1">
      <c r="C443" s="239"/>
      <c r="E443" s="239"/>
    </row>
    <row r="444" spans="3:5" s="240" customFormat="1" ht="12.75" customHeight="1">
      <c r="C444" s="239"/>
      <c r="E444" s="239"/>
    </row>
    <row r="445" spans="3:5" s="240" customFormat="1" ht="12.75" customHeight="1">
      <c r="C445" s="239"/>
      <c r="E445" s="239"/>
    </row>
    <row r="446" spans="3:5" s="240" customFormat="1" ht="12.75" customHeight="1">
      <c r="C446" s="239"/>
      <c r="E446" s="239"/>
    </row>
    <row r="447" spans="3:5" s="240" customFormat="1" ht="12.75" customHeight="1">
      <c r="C447" s="239"/>
      <c r="E447" s="239"/>
    </row>
    <row r="448" spans="3:5" s="240" customFormat="1" ht="12.75" customHeight="1">
      <c r="C448" s="239"/>
      <c r="E448" s="239"/>
    </row>
    <row r="449" spans="3:5" s="240" customFormat="1" ht="12.75" customHeight="1">
      <c r="C449" s="239"/>
      <c r="E449" s="239"/>
    </row>
    <row r="450" spans="3:5" s="240" customFormat="1" ht="12.75" customHeight="1">
      <c r="C450" s="239"/>
      <c r="E450" s="239"/>
    </row>
    <row r="451" spans="3:5" s="240" customFormat="1" ht="12.75" customHeight="1">
      <c r="C451" s="239"/>
      <c r="E451" s="239"/>
    </row>
    <row r="452" spans="3:5" s="240" customFormat="1" ht="12.75" customHeight="1">
      <c r="C452" s="239"/>
      <c r="E452" s="239"/>
    </row>
    <row r="453" spans="3:5" s="240" customFormat="1" ht="12.75" customHeight="1">
      <c r="C453" s="239"/>
      <c r="E453" s="239"/>
    </row>
    <row r="454" spans="3:5" s="240" customFormat="1" ht="12.75" customHeight="1">
      <c r="C454" s="239"/>
      <c r="E454" s="239"/>
    </row>
    <row r="455" spans="3:5" s="240" customFormat="1" ht="12.75" customHeight="1">
      <c r="C455" s="239"/>
      <c r="E455" s="239"/>
    </row>
    <row r="456" spans="3:5" s="240" customFormat="1" ht="12.75" customHeight="1">
      <c r="C456" s="239"/>
      <c r="E456" s="239"/>
    </row>
    <row r="457" spans="3:5" s="240" customFormat="1" ht="12.75" customHeight="1">
      <c r="C457" s="239"/>
      <c r="E457" s="239"/>
    </row>
    <row r="458" spans="3:5" s="240" customFormat="1" ht="12.75" customHeight="1">
      <c r="C458" s="239"/>
      <c r="E458" s="239"/>
    </row>
    <row r="459" spans="3:5" s="240" customFormat="1" ht="12.75" customHeight="1">
      <c r="C459" s="239"/>
      <c r="E459" s="239"/>
    </row>
    <row r="460" spans="3:5" s="240" customFormat="1" ht="12.75" customHeight="1">
      <c r="C460" s="239"/>
      <c r="E460" s="239"/>
    </row>
    <row r="461" spans="3:5" s="240" customFormat="1" ht="12.75" customHeight="1">
      <c r="C461" s="239"/>
      <c r="E461" s="239"/>
    </row>
    <row r="462" spans="3:5" s="240" customFormat="1" ht="12.75" customHeight="1">
      <c r="C462" s="239"/>
      <c r="E462" s="239"/>
    </row>
    <row r="463" spans="3:5" s="240" customFormat="1" ht="12.75" customHeight="1">
      <c r="C463" s="239"/>
      <c r="E463" s="239"/>
    </row>
    <row r="464" spans="3:5" s="240" customFormat="1" ht="12.75" customHeight="1">
      <c r="C464" s="239"/>
      <c r="E464" s="239"/>
    </row>
    <row r="465" spans="3:5" s="240" customFormat="1" ht="12.75" customHeight="1">
      <c r="C465" s="239"/>
      <c r="E465" s="239"/>
    </row>
    <row r="466" spans="3:5" s="240" customFormat="1" ht="12.75" customHeight="1">
      <c r="C466" s="239"/>
      <c r="E466" s="239"/>
    </row>
    <row r="467" spans="3:5" s="240" customFormat="1" ht="12.75" customHeight="1">
      <c r="C467" s="239"/>
      <c r="E467" s="239"/>
    </row>
    <row r="468" spans="3:5" s="240" customFormat="1" ht="12.75" customHeight="1">
      <c r="C468" s="239"/>
      <c r="E468" s="239"/>
    </row>
    <row r="469" spans="3:5" s="240" customFormat="1" ht="12.75" customHeight="1">
      <c r="C469" s="239"/>
      <c r="E469" s="239"/>
    </row>
    <row r="470" spans="3:5" s="240" customFormat="1" ht="12.75" customHeight="1">
      <c r="C470" s="239"/>
      <c r="E470" s="239"/>
    </row>
    <row r="471" spans="3:5" s="240" customFormat="1" ht="12.75" customHeight="1">
      <c r="C471" s="239"/>
      <c r="E471" s="239"/>
    </row>
    <row r="472" spans="3:5" s="240" customFormat="1" ht="12.75" customHeight="1">
      <c r="C472" s="239"/>
      <c r="E472" s="239"/>
    </row>
    <row r="473" spans="3:5" s="240" customFormat="1" ht="12.75" customHeight="1">
      <c r="C473" s="239"/>
      <c r="E473" s="239"/>
    </row>
    <row r="474" spans="3:5" s="240" customFormat="1" ht="12.75" customHeight="1">
      <c r="C474" s="239"/>
      <c r="E474" s="239"/>
    </row>
    <row r="475" spans="3:5" s="240" customFormat="1" ht="12.75" customHeight="1">
      <c r="C475" s="239"/>
      <c r="E475" s="239"/>
    </row>
    <row r="476" spans="3:5" s="240" customFormat="1" ht="12.75" customHeight="1">
      <c r="C476" s="239"/>
      <c r="E476" s="239"/>
    </row>
    <row r="477" spans="3:5" s="240" customFormat="1" ht="12.75" customHeight="1">
      <c r="C477" s="239"/>
      <c r="E477" s="239"/>
    </row>
    <row r="478" spans="3:5" s="240" customFormat="1" ht="12.75" customHeight="1">
      <c r="C478" s="239"/>
      <c r="E478" s="239"/>
    </row>
    <row r="479" spans="3:5" s="240" customFormat="1" ht="12.75" customHeight="1">
      <c r="C479" s="239"/>
      <c r="E479" s="239"/>
    </row>
    <row r="480" spans="3:5" s="240" customFormat="1" ht="12.75" customHeight="1">
      <c r="C480" s="239"/>
      <c r="E480" s="239"/>
    </row>
    <row r="481" spans="3:5" s="240" customFormat="1" ht="12.75" customHeight="1">
      <c r="C481" s="239"/>
      <c r="E481" s="239"/>
    </row>
    <row r="482" spans="3:5" s="240" customFormat="1" ht="12.75" customHeight="1">
      <c r="C482" s="239"/>
      <c r="E482" s="239"/>
    </row>
    <row r="483" spans="3:5" s="240" customFormat="1" ht="12.75" customHeight="1">
      <c r="C483" s="239"/>
      <c r="E483" s="239"/>
    </row>
    <row r="484" spans="3:5" s="240" customFormat="1" ht="12.75" customHeight="1">
      <c r="C484" s="239"/>
      <c r="E484" s="239"/>
    </row>
    <row r="485" spans="3:5" s="240" customFormat="1" ht="12.75" customHeight="1">
      <c r="C485" s="239"/>
      <c r="E485" s="239"/>
    </row>
    <row r="486" spans="3:5" s="240" customFormat="1" ht="12.75" customHeight="1">
      <c r="C486" s="239"/>
      <c r="E486" s="239"/>
    </row>
    <row r="487" spans="3:5" s="240" customFormat="1" ht="12.75" customHeight="1">
      <c r="C487" s="239"/>
      <c r="E487" s="239"/>
    </row>
    <row r="488" spans="3:5" s="240" customFormat="1" ht="12.75" customHeight="1">
      <c r="C488" s="239"/>
      <c r="E488" s="239"/>
    </row>
    <row r="489" spans="3:5" s="240" customFormat="1" ht="12.75" customHeight="1">
      <c r="C489" s="239"/>
      <c r="E489" s="239"/>
    </row>
    <row r="490" spans="3:5" s="240" customFormat="1" ht="12.75" customHeight="1">
      <c r="C490" s="239"/>
      <c r="E490" s="239"/>
    </row>
    <row r="491" spans="3:5" s="240" customFormat="1" ht="12.75" customHeight="1">
      <c r="C491" s="239"/>
      <c r="E491" s="239"/>
    </row>
    <row r="492" spans="3:5" s="240" customFormat="1" ht="12.75" customHeight="1">
      <c r="C492" s="239"/>
      <c r="E492" s="239"/>
    </row>
    <row r="493" spans="3:5" s="240" customFormat="1" ht="12.75" customHeight="1">
      <c r="C493" s="239"/>
      <c r="E493" s="239"/>
    </row>
    <row r="494" spans="3:5" s="240" customFormat="1" ht="12.75" customHeight="1">
      <c r="C494" s="239"/>
      <c r="E494" s="239"/>
    </row>
    <row r="495" spans="3:5" s="240" customFormat="1" ht="12.75" customHeight="1">
      <c r="C495" s="239"/>
      <c r="E495" s="239"/>
    </row>
    <row r="496" spans="3:5" s="240" customFormat="1" ht="12.75" customHeight="1">
      <c r="C496" s="239"/>
      <c r="E496" s="239"/>
    </row>
    <row r="497" spans="3:5" s="240" customFormat="1" ht="12.75" customHeight="1">
      <c r="C497" s="239"/>
      <c r="E497" s="239"/>
    </row>
    <row r="498" spans="3:5" s="240" customFormat="1" ht="12.75" customHeight="1">
      <c r="C498" s="239"/>
      <c r="E498" s="239"/>
    </row>
    <row r="499" spans="3:5" s="240" customFormat="1" ht="12.75" customHeight="1">
      <c r="C499" s="239"/>
      <c r="E499" s="239"/>
    </row>
    <row r="500" spans="3:5" s="240" customFormat="1" ht="12.75" customHeight="1">
      <c r="C500" s="239"/>
      <c r="E500" s="239"/>
    </row>
    <row r="501" spans="3:5" s="240" customFormat="1" ht="12.75" customHeight="1">
      <c r="C501" s="239"/>
      <c r="E501" s="239"/>
    </row>
    <row r="502" spans="3:5" s="240" customFormat="1" ht="12.75" customHeight="1">
      <c r="C502" s="239"/>
      <c r="E502" s="239"/>
    </row>
    <row r="503" spans="3:5" s="240" customFormat="1" ht="12.75" customHeight="1">
      <c r="C503" s="239"/>
      <c r="E503" s="239"/>
    </row>
    <row r="504" spans="3:5" s="240" customFormat="1" ht="12.75" customHeight="1">
      <c r="C504" s="239"/>
      <c r="E504" s="239"/>
    </row>
    <row r="505" spans="3:5" s="240" customFormat="1" ht="12.75" customHeight="1">
      <c r="C505" s="239"/>
      <c r="E505" s="239"/>
    </row>
    <row r="506" spans="3:5" s="240" customFormat="1" ht="12.75" customHeight="1">
      <c r="C506" s="239"/>
      <c r="E506" s="239"/>
    </row>
    <row r="507" spans="3:5" s="240" customFormat="1" ht="12.75" customHeight="1">
      <c r="C507" s="239"/>
      <c r="E507" s="239"/>
    </row>
    <row r="508" spans="3:5" s="240" customFormat="1" ht="12.75" customHeight="1">
      <c r="C508" s="239"/>
      <c r="E508" s="239"/>
    </row>
    <row r="509" spans="3:5" s="240" customFormat="1" ht="12.75" customHeight="1">
      <c r="C509" s="239"/>
      <c r="E509" s="239"/>
    </row>
    <row r="510" spans="3:5" s="240" customFormat="1" ht="12.75" customHeight="1">
      <c r="C510" s="239"/>
      <c r="E510" s="239"/>
    </row>
    <row r="511" spans="3:5" s="240" customFormat="1" ht="12.75" customHeight="1">
      <c r="C511" s="239"/>
      <c r="E511" s="239"/>
    </row>
    <row r="512" spans="3:5" s="240" customFormat="1" ht="12.75" customHeight="1">
      <c r="C512" s="239"/>
      <c r="E512" s="239"/>
    </row>
    <row r="513" spans="3:5" s="240" customFormat="1" ht="12.75" customHeight="1">
      <c r="C513" s="239"/>
      <c r="E513" s="239"/>
    </row>
    <row r="514" spans="3:5" s="240" customFormat="1" ht="12.75" customHeight="1">
      <c r="C514" s="239"/>
      <c r="E514" s="239"/>
    </row>
    <row r="515" spans="3:5" s="240" customFormat="1" ht="12.75" customHeight="1">
      <c r="C515" s="239"/>
      <c r="E515" s="239"/>
    </row>
    <row r="516" spans="3:5" s="240" customFormat="1" ht="12.75" customHeight="1">
      <c r="C516" s="239"/>
      <c r="E516" s="239"/>
    </row>
    <row r="517" spans="3:5" s="240" customFormat="1" ht="12.75" customHeight="1">
      <c r="C517" s="239"/>
      <c r="E517" s="239"/>
    </row>
    <row r="518" spans="3:5" s="240" customFormat="1" ht="12.75" customHeight="1">
      <c r="C518" s="239"/>
      <c r="E518" s="239"/>
    </row>
    <row r="519" spans="3:5" s="240" customFormat="1" ht="12.75" customHeight="1">
      <c r="C519" s="239"/>
      <c r="E519" s="239"/>
    </row>
    <row r="520" spans="3:5" s="240" customFormat="1" ht="12.75" customHeight="1">
      <c r="C520" s="239"/>
      <c r="E520" s="239"/>
    </row>
    <row r="521" spans="3:5" s="240" customFormat="1" ht="12.75" customHeight="1">
      <c r="C521" s="239"/>
      <c r="E521" s="239"/>
    </row>
    <row r="522" spans="3:5" s="240" customFormat="1" ht="12.75" customHeight="1">
      <c r="C522" s="239"/>
      <c r="E522" s="239"/>
    </row>
    <row r="523" spans="3:5" s="240" customFormat="1" ht="12.75" customHeight="1">
      <c r="C523" s="239"/>
      <c r="E523" s="239"/>
    </row>
    <row r="524" spans="3:5" s="240" customFormat="1" ht="12.75" customHeight="1">
      <c r="C524" s="239"/>
      <c r="E524" s="239"/>
    </row>
    <row r="525" spans="3:5" s="240" customFormat="1" ht="12.75" customHeight="1">
      <c r="C525" s="239"/>
      <c r="E525" s="239"/>
    </row>
    <row r="526" spans="3:5" s="240" customFormat="1" ht="12.75" customHeight="1">
      <c r="C526" s="239"/>
      <c r="E526" s="239"/>
    </row>
    <row r="527" spans="3:5" s="240" customFormat="1" ht="12.75" customHeight="1">
      <c r="C527" s="239"/>
      <c r="E527" s="239"/>
    </row>
    <row r="528" spans="3:5" s="240" customFormat="1" ht="12.75" customHeight="1">
      <c r="C528" s="239"/>
      <c r="E528" s="239"/>
    </row>
    <row r="529" spans="3:5" s="240" customFormat="1" ht="12.75" customHeight="1">
      <c r="C529" s="239"/>
      <c r="E529" s="239"/>
    </row>
    <row r="530" spans="3:5" s="240" customFormat="1" ht="12.75" customHeight="1">
      <c r="C530" s="239"/>
      <c r="E530" s="239"/>
    </row>
    <row r="531" spans="3:5" s="240" customFormat="1" ht="12.75" customHeight="1">
      <c r="C531" s="239"/>
      <c r="E531" s="239"/>
    </row>
    <row r="532" spans="3:5" s="240" customFormat="1" ht="12.75" customHeight="1">
      <c r="C532" s="239"/>
      <c r="E532" s="239"/>
    </row>
    <row r="533" spans="3:5" s="240" customFormat="1" ht="12.75" customHeight="1">
      <c r="C533" s="239"/>
      <c r="E533" s="239"/>
    </row>
    <row r="534" spans="3:5" s="240" customFormat="1" ht="12.75" customHeight="1">
      <c r="C534" s="239"/>
      <c r="E534" s="239"/>
    </row>
    <row r="535" spans="3:5" s="240" customFormat="1" ht="12.75" customHeight="1">
      <c r="C535" s="239"/>
      <c r="E535" s="239"/>
    </row>
    <row r="536" spans="3:5" s="240" customFormat="1" ht="12.75" customHeight="1">
      <c r="C536" s="239"/>
      <c r="E536" s="239"/>
    </row>
    <row r="537" spans="3:5" s="240" customFormat="1" ht="12.75" customHeight="1">
      <c r="C537" s="239"/>
      <c r="E537" s="239"/>
    </row>
    <row r="538" spans="3:5" s="240" customFormat="1" ht="12.75" customHeight="1">
      <c r="C538" s="239"/>
      <c r="E538" s="239"/>
    </row>
    <row r="539" spans="3:5" s="240" customFormat="1" ht="12.75" customHeight="1">
      <c r="C539" s="239"/>
      <c r="E539" s="239"/>
    </row>
    <row r="540" spans="3:5" s="240" customFormat="1" ht="12.75" customHeight="1">
      <c r="C540" s="239"/>
      <c r="E540" s="239"/>
    </row>
    <row r="541" spans="3:5" s="240" customFormat="1" ht="12.75" customHeight="1">
      <c r="C541" s="239"/>
      <c r="E541" s="239"/>
    </row>
    <row r="542" spans="3:5" s="240" customFormat="1" ht="12.75" customHeight="1">
      <c r="C542" s="239"/>
      <c r="E542" s="239"/>
    </row>
    <row r="543" spans="3:5" s="240" customFormat="1" ht="12.75" customHeight="1">
      <c r="C543" s="239"/>
      <c r="E543" s="239"/>
    </row>
    <row r="544" spans="3:5" s="240" customFormat="1" ht="12.75" customHeight="1">
      <c r="C544" s="239"/>
      <c r="E544" s="239"/>
    </row>
    <row r="545" spans="3:5" s="240" customFormat="1" ht="12.75" customHeight="1">
      <c r="C545" s="239"/>
      <c r="E545" s="239"/>
    </row>
    <row r="546" spans="3:5" s="240" customFormat="1" ht="12.75" customHeight="1">
      <c r="C546" s="239"/>
      <c r="E546" s="239"/>
    </row>
    <row r="547" spans="3:5" s="240" customFormat="1" ht="12.75" customHeight="1">
      <c r="C547" s="239"/>
      <c r="E547" s="239"/>
    </row>
    <row r="548" spans="3:5" s="240" customFormat="1" ht="12.75" customHeight="1">
      <c r="C548" s="239"/>
      <c r="E548" s="239"/>
    </row>
    <row r="549" spans="3:5" s="240" customFormat="1" ht="12.75" customHeight="1">
      <c r="C549" s="239"/>
      <c r="E549" s="239"/>
    </row>
    <row r="550" spans="3:5" s="240" customFormat="1" ht="12.75" customHeight="1">
      <c r="C550" s="239"/>
      <c r="E550" s="239"/>
    </row>
    <row r="551" spans="3:5" s="240" customFormat="1" ht="12.75" customHeight="1">
      <c r="C551" s="239"/>
      <c r="E551" s="239"/>
    </row>
    <row r="552" spans="3:5" s="240" customFormat="1" ht="12.75" customHeight="1">
      <c r="C552" s="239"/>
      <c r="E552" s="239"/>
    </row>
    <row r="553" spans="3:5" s="240" customFormat="1" ht="12.75" customHeight="1">
      <c r="C553" s="239"/>
      <c r="E553" s="239"/>
    </row>
    <row r="554" spans="3:5" s="240" customFormat="1" ht="12.75" customHeight="1">
      <c r="C554" s="239"/>
      <c r="E554" s="239"/>
    </row>
    <row r="555" spans="3:5" s="240" customFormat="1" ht="12.75" customHeight="1">
      <c r="C555" s="239"/>
      <c r="E555" s="239"/>
    </row>
    <row r="556" spans="3:5" s="240" customFormat="1" ht="12.75" customHeight="1">
      <c r="C556" s="239"/>
      <c r="E556" s="239"/>
    </row>
    <row r="557" spans="3:5" s="240" customFormat="1" ht="12.75" customHeight="1">
      <c r="C557" s="239"/>
      <c r="E557" s="239"/>
    </row>
    <row r="558" spans="3:5" s="240" customFormat="1" ht="12.75" customHeight="1">
      <c r="C558" s="239"/>
      <c r="E558" s="239"/>
    </row>
    <row r="559" spans="3:5" s="240" customFormat="1" ht="12.75" customHeight="1">
      <c r="C559" s="239"/>
      <c r="E559" s="239"/>
    </row>
    <row r="560" spans="3:5" s="240" customFormat="1" ht="12.75" customHeight="1">
      <c r="C560" s="239"/>
      <c r="E560" s="239"/>
    </row>
    <row r="561" spans="3:5" s="240" customFormat="1" ht="12.75" customHeight="1">
      <c r="C561" s="239"/>
      <c r="E561" s="239"/>
    </row>
    <row r="562" spans="3:5" s="240" customFormat="1" ht="12.75" customHeight="1">
      <c r="C562" s="239"/>
      <c r="E562" s="239"/>
    </row>
    <row r="563" spans="3:5" s="240" customFormat="1" ht="12.75" customHeight="1">
      <c r="C563" s="239"/>
      <c r="E563" s="239"/>
    </row>
    <row r="564" spans="3:5" s="240" customFormat="1" ht="12.75" customHeight="1">
      <c r="C564" s="239"/>
      <c r="E564" s="239"/>
    </row>
    <row r="565" spans="3:5" s="240" customFormat="1" ht="12.75" customHeight="1">
      <c r="C565" s="239"/>
      <c r="E565" s="239"/>
    </row>
    <row r="566" spans="3:5" s="240" customFormat="1" ht="12.75" customHeight="1">
      <c r="C566" s="239"/>
      <c r="E566" s="239"/>
    </row>
    <row r="567" spans="3:5" s="240" customFormat="1" ht="12.75" customHeight="1">
      <c r="C567" s="239"/>
      <c r="E567" s="239"/>
    </row>
    <row r="568" spans="3:5" s="240" customFormat="1" ht="12.75" customHeight="1">
      <c r="C568" s="239"/>
      <c r="E568" s="239"/>
    </row>
    <row r="569" spans="3:5" s="240" customFormat="1" ht="12.75" customHeight="1">
      <c r="C569" s="239"/>
      <c r="E569" s="239"/>
    </row>
    <row r="570" spans="3:5" s="240" customFormat="1" ht="12.75" customHeight="1">
      <c r="C570" s="239"/>
      <c r="E570" s="239"/>
    </row>
    <row r="571" spans="3:5" s="240" customFormat="1" ht="12.75" customHeight="1">
      <c r="C571" s="239"/>
      <c r="E571" s="239"/>
    </row>
    <row r="572" spans="3:5" s="240" customFormat="1" ht="12.75" customHeight="1">
      <c r="C572" s="239"/>
      <c r="E572" s="239"/>
    </row>
    <row r="573" spans="3:5" s="240" customFormat="1" ht="12.75" customHeight="1">
      <c r="C573" s="239"/>
      <c r="E573" s="239"/>
    </row>
    <row r="574" spans="3:5" s="240" customFormat="1" ht="12.75" customHeight="1">
      <c r="C574" s="239"/>
      <c r="E574" s="239"/>
    </row>
    <row r="575" spans="3:5" s="240" customFormat="1" ht="12.75" customHeight="1">
      <c r="C575" s="239"/>
      <c r="E575" s="239"/>
    </row>
    <row r="576" spans="3:5" s="240" customFormat="1" ht="12.75" customHeight="1">
      <c r="C576" s="239"/>
      <c r="E576" s="239"/>
    </row>
    <row r="577" spans="3:5" s="240" customFormat="1" ht="12.75" customHeight="1">
      <c r="C577" s="239"/>
      <c r="E577" s="239"/>
    </row>
    <row r="578" spans="3:5" s="240" customFormat="1" ht="12.75" customHeight="1">
      <c r="C578" s="239"/>
      <c r="E578" s="239"/>
    </row>
    <row r="579" spans="3:5" s="240" customFormat="1" ht="12.75" customHeight="1">
      <c r="C579" s="239"/>
      <c r="E579" s="239"/>
    </row>
    <row r="580" spans="3:5" s="240" customFormat="1" ht="12.75" customHeight="1">
      <c r="C580" s="239"/>
      <c r="E580" s="239"/>
    </row>
    <row r="581" spans="3:5" s="240" customFormat="1" ht="12.75" customHeight="1">
      <c r="C581" s="239"/>
      <c r="E581" s="239"/>
    </row>
    <row r="582" spans="3:5" s="240" customFormat="1" ht="12.75" customHeight="1">
      <c r="C582" s="239"/>
      <c r="E582" s="239"/>
    </row>
    <row r="583" spans="3:5" s="240" customFormat="1" ht="12.75" customHeight="1">
      <c r="C583" s="239"/>
      <c r="E583" s="239"/>
    </row>
    <row r="584" spans="3:5" s="240" customFormat="1" ht="12.75" customHeight="1">
      <c r="C584" s="239"/>
      <c r="E584" s="239"/>
    </row>
    <row r="585" spans="3:5" s="240" customFormat="1" ht="12.75" customHeight="1">
      <c r="C585" s="239"/>
      <c r="E585" s="239"/>
    </row>
    <row r="586" spans="3:5" s="240" customFormat="1" ht="12.75" customHeight="1">
      <c r="C586" s="239"/>
      <c r="E586" s="239"/>
    </row>
    <row r="587" spans="3:5" s="240" customFormat="1" ht="12.75" customHeight="1">
      <c r="C587" s="239"/>
      <c r="E587" s="239"/>
    </row>
    <row r="588" spans="3:5" s="240" customFormat="1" ht="12.75" customHeight="1">
      <c r="C588" s="239"/>
      <c r="E588" s="239"/>
    </row>
    <row r="589" spans="3:5" s="240" customFormat="1" ht="12.75" customHeight="1">
      <c r="C589" s="239"/>
      <c r="E589" s="239"/>
    </row>
    <row r="590" spans="3:5" s="240" customFormat="1" ht="12.75" customHeight="1">
      <c r="C590" s="239"/>
      <c r="E590" s="239"/>
    </row>
    <row r="591" spans="3:5" s="240" customFormat="1" ht="12.75" customHeight="1">
      <c r="C591" s="239"/>
      <c r="E591" s="239"/>
    </row>
    <row r="592" spans="3:5" s="240" customFormat="1" ht="12.75" customHeight="1">
      <c r="C592" s="239"/>
      <c r="E592" s="239"/>
    </row>
    <row r="593" spans="3:5" s="240" customFormat="1" ht="12.75" customHeight="1">
      <c r="C593" s="239"/>
      <c r="E593" s="239"/>
    </row>
    <row r="594" spans="3:5" s="240" customFormat="1" ht="12.75" customHeight="1">
      <c r="C594" s="239"/>
      <c r="E594" s="239"/>
    </row>
    <row r="595" spans="3:5" s="240" customFormat="1" ht="12.75" customHeight="1">
      <c r="C595" s="239"/>
      <c r="E595" s="239"/>
    </row>
    <row r="596" spans="3:5" s="240" customFormat="1" ht="12.75" customHeight="1">
      <c r="C596" s="239"/>
      <c r="E596" s="239"/>
    </row>
    <row r="597" spans="3:5" s="240" customFormat="1" ht="12.75" customHeight="1">
      <c r="C597" s="239"/>
      <c r="E597" s="239"/>
    </row>
  </sheetData>
  <mergeCells count="22">
    <mergeCell ref="B1:F1"/>
    <mergeCell ref="B3:F3"/>
    <mergeCell ref="B14:E14"/>
    <mergeCell ref="B26:B30"/>
    <mergeCell ref="C26:C30"/>
    <mergeCell ref="B7:E7"/>
    <mergeCell ref="F5:F6"/>
    <mergeCell ref="C5:C6"/>
    <mergeCell ref="C15:C19"/>
    <mergeCell ref="C20:C24"/>
    <mergeCell ref="B47:F47"/>
    <mergeCell ref="B48:F48"/>
    <mergeCell ref="B5:B6"/>
    <mergeCell ref="B15:B19"/>
    <mergeCell ref="B20:B24"/>
    <mergeCell ref="B31:B35"/>
    <mergeCell ref="B37:B41"/>
    <mergeCell ref="C31:C35"/>
    <mergeCell ref="C37:C41"/>
    <mergeCell ref="D5:D6"/>
    <mergeCell ref="E5:E6"/>
    <mergeCell ref="B46:F46"/>
  </mergeCells>
  <printOptions horizontalCentered="1"/>
  <pageMargins left="0.31496062992125984" right="0.27559055118110237" top="0.59055118110236227" bottom="0.31496062992125984" header="0.47244094488188981" footer="0.19685039370078741"/>
  <pageSetup paperSize="9" scale="85" firstPageNumber="80" fitToHeight="2" orientation="portrait" useFirstPageNumber="1" r:id="rId1"/>
  <headerFooter alignWithMargins="0">
    <oddHeader>&amp;CDRAFT</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oaie16">
    <tabColor indexed="45"/>
  </sheetPr>
  <dimension ref="A1:K21"/>
  <sheetViews>
    <sheetView topLeftCell="A2" zoomScale="115" zoomScaleNormal="115" workbookViewId="0">
      <selection activeCell="C13" sqref="C13:C17"/>
    </sheetView>
  </sheetViews>
  <sheetFormatPr defaultColWidth="10.28515625" defaultRowHeight="15"/>
  <cols>
    <col min="1" max="1" width="4.28515625" style="234" customWidth="1"/>
    <col min="2" max="2" width="7.28515625" style="234" customWidth="1"/>
    <col min="3" max="3" width="45.7109375" style="235" customWidth="1"/>
    <col min="4" max="4" width="13.28515625" style="234" customWidth="1"/>
    <col min="5" max="5" width="14.28515625" style="234" customWidth="1"/>
    <col min="6" max="6" width="12.42578125" style="234" customWidth="1"/>
    <col min="7" max="10" width="10.28515625" style="234"/>
    <col min="11" max="11" width="0" style="234" hidden="1" customWidth="1"/>
    <col min="12" max="16384" width="10.28515625" style="234"/>
  </cols>
  <sheetData>
    <row r="1" spans="2:11" ht="35.25" customHeight="1">
      <c r="B1" s="1298" t="s">
        <v>276</v>
      </c>
      <c r="C1" s="1298"/>
      <c r="D1" s="1298"/>
      <c r="E1" s="1298"/>
      <c r="F1" s="1298"/>
    </row>
    <row r="3" spans="2:11">
      <c r="B3" s="209" t="s">
        <v>2690</v>
      </c>
      <c r="C3" s="208"/>
      <c r="D3" s="208"/>
      <c r="E3" s="208"/>
    </row>
    <row r="4" spans="2:11">
      <c r="B4" s="209"/>
      <c r="C4" s="208"/>
      <c r="D4" s="208"/>
      <c r="E4" s="208"/>
    </row>
    <row r="5" spans="2:11">
      <c r="B5" s="211"/>
      <c r="C5" s="211"/>
      <c r="D5" s="211"/>
    </row>
    <row r="6" spans="2:11" ht="20.45" customHeight="1">
      <c r="B6" s="1318" t="s">
        <v>17</v>
      </c>
      <c r="C6" s="1318" t="s">
        <v>2</v>
      </c>
      <c r="D6" s="1318" t="s">
        <v>3</v>
      </c>
      <c r="E6" s="1318" t="s">
        <v>277</v>
      </c>
      <c r="F6" s="1317" t="s">
        <v>2694</v>
      </c>
    </row>
    <row r="7" spans="2:11" ht="24" customHeight="1">
      <c r="B7" s="1318"/>
      <c r="C7" s="1318"/>
      <c r="D7" s="1318"/>
      <c r="E7" s="1318"/>
      <c r="F7" s="1317"/>
    </row>
    <row r="8" spans="2:11">
      <c r="B8" s="1319">
        <v>1</v>
      </c>
      <c r="C8" s="1319" t="s">
        <v>1164</v>
      </c>
      <c r="D8" s="684" t="s">
        <v>33</v>
      </c>
      <c r="E8" s="685" t="s">
        <v>279</v>
      </c>
      <c r="F8" s="586">
        <f>_xlfn.XLOOKUP(K8,[1]V_CIII!$AI:$AI,[1]V_CIII!$T:$T)</f>
        <v>1.4254460887865621</v>
      </c>
      <c r="K8" s="866" t="s">
        <v>1941</v>
      </c>
    </row>
    <row r="9" spans="2:11" ht="15" customHeight="1">
      <c r="B9" s="1319"/>
      <c r="C9" s="1319"/>
      <c r="D9" s="684" t="s">
        <v>33</v>
      </c>
      <c r="E9" s="685" t="s">
        <v>23</v>
      </c>
      <c r="F9" s="586">
        <f>_xlfn.XLOOKUP(K9,[1]V_CIII!$AI:$AI,[1]V_CIII!$T:$T)</f>
        <v>1.3541737843472339</v>
      </c>
      <c r="K9" s="866" t="s">
        <v>1932</v>
      </c>
    </row>
    <row r="10" spans="2:11" ht="15" customHeight="1">
      <c r="B10" s="1319"/>
      <c r="C10" s="1319"/>
      <c r="D10" s="684" t="s">
        <v>33</v>
      </c>
      <c r="E10" s="685" t="s">
        <v>24</v>
      </c>
      <c r="F10" s="586">
        <f>_xlfn.XLOOKUP(K10,[1]V_CIII!$AI:$AI,[1]V_CIII!$T:$T)</f>
        <v>1.2864650951298722</v>
      </c>
      <c r="K10" s="866" t="s">
        <v>1933</v>
      </c>
    </row>
    <row r="11" spans="2:11" ht="15" customHeight="1">
      <c r="B11" s="1319"/>
      <c r="C11" s="1319"/>
      <c r="D11" s="684" t="s">
        <v>33</v>
      </c>
      <c r="E11" s="685" t="s">
        <v>25</v>
      </c>
      <c r="F11" s="586">
        <f>_xlfn.XLOOKUP(K11,[1]V_CIII!$AI:$AI,[1]V_CIII!$T:$T)</f>
        <v>1.2221418403733786</v>
      </c>
      <c r="K11" s="866" t="s">
        <v>1934</v>
      </c>
    </row>
    <row r="12" spans="2:11">
      <c r="B12" s="1319"/>
      <c r="C12" s="1319"/>
      <c r="D12" s="684" t="s">
        <v>33</v>
      </c>
      <c r="E12" s="685" t="s">
        <v>295</v>
      </c>
      <c r="F12" s="586">
        <f>_xlfn.XLOOKUP(K12,[1]V_CIII!$AI:$AI,[1]V_CIII!$T:$T)</f>
        <v>1.1610347483547097</v>
      </c>
      <c r="K12" s="866" t="s">
        <v>1935</v>
      </c>
    </row>
    <row r="13" spans="2:11">
      <c r="B13" s="1320">
        <v>2</v>
      </c>
      <c r="C13" s="1323" t="s">
        <v>935</v>
      </c>
      <c r="D13" s="686" t="s">
        <v>33</v>
      </c>
      <c r="E13" s="687" t="s">
        <v>328</v>
      </c>
      <c r="F13" s="586">
        <f>_xlfn.XLOOKUP(K13,[1]V_CIII!$AI:$AI,[1]V_CIII!$T:$T)</f>
        <v>1.3541737843472339</v>
      </c>
      <c r="K13" s="866" t="s">
        <v>1936</v>
      </c>
    </row>
    <row r="14" spans="2:11">
      <c r="B14" s="1321"/>
      <c r="C14" s="1324"/>
      <c r="D14" s="686" t="s">
        <v>33</v>
      </c>
      <c r="E14" s="687" t="s">
        <v>23</v>
      </c>
      <c r="F14" s="586">
        <f>_xlfn.XLOOKUP(K14,[1]V_CIII!$AI:$AI,[1]V_CIII!$T:$T)</f>
        <v>1.2864650951298722</v>
      </c>
      <c r="K14" s="866" t="s">
        <v>1937</v>
      </c>
    </row>
    <row r="15" spans="2:11">
      <c r="B15" s="1321"/>
      <c r="C15" s="1324"/>
      <c r="D15" s="686" t="s">
        <v>33</v>
      </c>
      <c r="E15" s="687" t="s">
        <v>24</v>
      </c>
      <c r="F15" s="586">
        <f>_xlfn.XLOOKUP(K15,[1]V_CIII!$AI:$AI,[1]V_CIII!$T:$T)</f>
        <v>1.2221418403733786</v>
      </c>
      <c r="K15" s="866" t="s">
        <v>1938</v>
      </c>
    </row>
    <row r="16" spans="2:11">
      <c r="B16" s="1321"/>
      <c r="C16" s="1324"/>
      <c r="D16" s="686" t="s">
        <v>33</v>
      </c>
      <c r="E16" s="687" t="s">
        <v>25</v>
      </c>
      <c r="F16" s="586">
        <f>_xlfn.XLOOKUP(K16,[1]V_CIII!$AI:$AI,[1]V_CIII!$T:$T)</f>
        <v>1.1610347483547097</v>
      </c>
      <c r="K16" s="866" t="s">
        <v>1939</v>
      </c>
    </row>
    <row r="17" spans="1:11">
      <c r="B17" s="1322"/>
      <c r="C17" s="1325"/>
      <c r="D17" s="686" t="s">
        <v>33</v>
      </c>
      <c r="E17" s="687" t="s">
        <v>295</v>
      </c>
      <c r="F17" s="586">
        <f>_xlfn.XLOOKUP(K17,[1]V_CIII!$AI:$AI,[1]V_CIII!$T:$T)</f>
        <v>1.102983010936974</v>
      </c>
      <c r="K17" s="866" t="s">
        <v>1940</v>
      </c>
    </row>
    <row r="18" spans="1:11">
      <c r="A18" s="207"/>
      <c r="B18" s="207"/>
      <c r="C18" s="236"/>
      <c r="D18" s="237"/>
      <c r="E18" s="237"/>
    </row>
    <row r="19" spans="1:11">
      <c r="B19" s="234" t="s">
        <v>12</v>
      </c>
    </row>
    <row r="20" spans="1:11" ht="30.75" customHeight="1">
      <c r="A20" s="238"/>
      <c r="B20" s="1315" t="s">
        <v>1004</v>
      </c>
      <c r="C20" s="1315"/>
      <c r="D20" s="1315"/>
      <c r="E20" s="1315"/>
      <c r="F20" s="1315"/>
      <c r="G20" s="688"/>
      <c r="H20" s="688"/>
      <c r="I20" s="688"/>
    </row>
    <row r="21" spans="1:11" s="101" customFormat="1" ht="33.75" customHeight="1">
      <c r="A21" s="376"/>
      <c r="B21" s="1316" t="s">
        <v>2691</v>
      </c>
      <c r="C21" s="1316"/>
      <c r="D21" s="1316"/>
      <c r="E21" s="1316"/>
      <c r="F21" s="1316"/>
      <c r="G21" s="688"/>
      <c r="H21" s="688"/>
      <c r="I21" s="688"/>
    </row>
  </sheetData>
  <mergeCells count="12">
    <mergeCell ref="B1:F1"/>
    <mergeCell ref="B20:F20"/>
    <mergeCell ref="B21:F21"/>
    <mergeCell ref="F6:F7"/>
    <mergeCell ref="B6:B7"/>
    <mergeCell ref="B8:B12"/>
    <mergeCell ref="C6:C7"/>
    <mergeCell ref="C8:C12"/>
    <mergeCell ref="D6:D7"/>
    <mergeCell ref="E6:E7"/>
    <mergeCell ref="B13:B17"/>
    <mergeCell ref="C13:C17"/>
  </mergeCells>
  <pageMargins left="0.51181102362204722" right="0.27559055118110237" top="0.98425196850393704" bottom="0.70866141732283472" header="0.51181102362204722" footer="0.51181102362204722"/>
  <pageSetup paperSize="9" scale="90" firstPageNumber="81" orientation="portrait" useFirstPageNumber="1" r:id="rId1"/>
  <headerFooter alignWithMargins="0">
    <oddHeader>&amp;CDRAFT</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oaie17">
    <tabColor indexed="45"/>
  </sheetPr>
  <dimension ref="A1:L408"/>
  <sheetViews>
    <sheetView topLeftCell="A5" zoomScale="115" zoomScaleNormal="115" workbookViewId="0">
      <selection activeCell="C14" sqref="C14:C18"/>
    </sheetView>
  </sheetViews>
  <sheetFormatPr defaultColWidth="10.28515625" defaultRowHeight="15"/>
  <cols>
    <col min="1" max="1" width="10.28515625" style="232"/>
    <col min="2" max="2" width="3.85546875" style="232" customWidth="1"/>
    <col min="3" max="3" width="19.42578125" style="232" customWidth="1"/>
    <col min="4" max="4" width="9.140625" style="233" customWidth="1"/>
    <col min="5" max="5" width="12.42578125" style="232" customWidth="1"/>
    <col min="6" max="6" width="13.28515625" style="232" customWidth="1"/>
    <col min="7" max="7" width="11.42578125" style="232" customWidth="1"/>
    <col min="8" max="11" width="10.28515625" style="232"/>
    <col min="12" max="12" width="0" style="232" hidden="1" customWidth="1"/>
    <col min="13" max="16384" width="10.28515625" style="232"/>
  </cols>
  <sheetData>
    <row r="1" spans="1:12" ht="15" customHeight="1">
      <c r="A1" s="1329" t="s">
        <v>276</v>
      </c>
      <c r="B1" s="1329"/>
      <c r="C1" s="1329"/>
      <c r="D1" s="1329"/>
      <c r="E1" s="1329"/>
      <c r="F1" s="1329"/>
      <c r="G1" s="1329"/>
      <c r="H1" s="689"/>
      <c r="I1" s="689"/>
      <c r="J1" s="689"/>
      <c r="K1" s="689"/>
    </row>
    <row r="2" spans="1:12" ht="15.75" customHeight="1">
      <c r="A2" s="1329"/>
      <c r="B2" s="1329"/>
      <c r="C2" s="1329"/>
      <c r="D2" s="1329"/>
      <c r="E2" s="1329"/>
      <c r="F2" s="1329"/>
      <c r="G2" s="1329"/>
      <c r="H2" s="689"/>
      <c r="I2" s="689"/>
      <c r="J2" s="689"/>
      <c r="K2" s="689"/>
    </row>
    <row r="3" spans="1:12" ht="15.75" customHeight="1">
      <c r="B3" s="384"/>
      <c r="C3" s="384"/>
      <c r="D3" s="384"/>
      <c r="E3" s="384"/>
      <c r="F3" s="384"/>
      <c r="G3" s="384"/>
      <c r="H3" s="384"/>
      <c r="I3" s="384"/>
      <c r="J3" s="384"/>
      <c r="K3" s="384"/>
    </row>
    <row r="4" spans="1:12" ht="42" customHeight="1">
      <c r="A4" s="1299" t="s">
        <v>2692</v>
      </c>
      <c r="B4" s="1299"/>
      <c r="C4" s="1299"/>
      <c r="D4" s="1299"/>
      <c r="E4" s="1299"/>
      <c r="F4" s="1299"/>
      <c r="G4" s="1299"/>
      <c r="H4" s="690"/>
      <c r="I4" s="690"/>
      <c r="J4" s="690"/>
      <c r="K4" s="690"/>
    </row>
    <row r="5" spans="1:12">
      <c r="C5" s="211"/>
      <c r="D5" s="211"/>
      <c r="E5" s="211"/>
      <c r="F5" s="208"/>
    </row>
    <row r="6" spans="1:12" ht="15.75" customHeight="1"/>
    <row r="7" spans="1:12" ht="15" customHeight="1">
      <c r="B7" s="1303" t="s">
        <v>17</v>
      </c>
      <c r="C7" s="1303" t="s">
        <v>2</v>
      </c>
      <c r="D7" s="1303" t="s">
        <v>3</v>
      </c>
      <c r="E7" s="1303" t="s">
        <v>277</v>
      </c>
      <c r="F7" s="1303" t="s">
        <v>2694</v>
      </c>
    </row>
    <row r="8" spans="1:12" ht="24.75" customHeight="1">
      <c r="B8" s="1303"/>
      <c r="C8" s="1303"/>
      <c r="D8" s="1303"/>
      <c r="E8" s="1303"/>
      <c r="F8" s="1303"/>
    </row>
    <row r="9" spans="1:12" ht="15" customHeight="1">
      <c r="B9" s="1327">
        <v>1</v>
      </c>
      <c r="C9" s="1319" t="s">
        <v>296</v>
      </c>
      <c r="D9" s="221" t="s">
        <v>7</v>
      </c>
      <c r="E9" s="222" t="s">
        <v>279</v>
      </c>
      <c r="F9" s="599">
        <f>_xlfn.XLOOKUP(L9,[1]V_CIV!$AI:$AI,[1]V_CIV!$T:$T)</f>
        <v>4</v>
      </c>
      <c r="L9" s="866" t="s">
        <v>1942</v>
      </c>
    </row>
    <row r="10" spans="1:12" ht="12.75" customHeight="1">
      <c r="B10" s="1327"/>
      <c r="C10" s="1319"/>
      <c r="D10" s="221" t="s">
        <v>7</v>
      </c>
      <c r="E10" s="222" t="s">
        <v>23</v>
      </c>
      <c r="F10" s="599">
        <f>_xlfn.XLOOKUP(L10,[1]V_CIV!$AI:$AI,[1]V_CIV!$T:$T)</f>
        <v>3.52</v>
      </c>
      <c r="L10" s="866" t="s">
        <v>1943</v>
      </c>
    </row>
    <row r="11" spans="1:12" ht="12.75" customHeight="1">
      <c r="B11" s="1327"/>
      <c r="C11" s="1319"/>
      <c r="D11" s="221" t="s">
        <v>7</v>
      </c>
      <c r="E11" s="222" t="s">
        <v>24</v>
      </c>
      <c r="F11" s="599">
        <f>_xlfn.XLOOKUP(L11,[1]V_CIV!$AI:$AI,[1]V_CIV!$T:$T)</f>
        <v>3.0975999999999999</v>
      </c>
      <c r="L11" s="866" t="s">
        <v>1944</v>
      </c>
    </row>
    <row r="12" spans="1:12" ht="12.75" customHeight="1">
      <c r="B12" s="1327"/>
      <c r="C12" s="1319"/>
      <c r="D12" s="221" t="s">
        <v>7</v>
      </c>
      <c r="E12" s="222" t="s">
        <v>25</v>
      </c>
      <c r="F12" s="599">
        <f>_xlfn.XLOOKUP(L12,[1]V_CIV!$AI:$AI,[1]V_CIV!$T:$T)</f>
        <v>2.7258879999999999</v>
      </c>
      <c r="L12" s="866" t="s">
        <v>1945</v>
      </c>
    </row>
    <row r="13" spans="1:12" ht="12.75" customHeight="1">
      <c r="B13" s="1327"/>
      <c r="C13" s="1319"/>
      <c r="D13" s="221" t="s">
        <v>7</v>
      </c>
      <c r="E13" s="222" t="s">
        <v>295</v>
      </c>
      <c r="F13" s="599">
        <f>_xlfn.XLOOKUP(L13,[1]V_CIV!$AI:$AI,[1]V_CIV!$T:$T)</f>
        <v>2.4</v>
      </c>
      <c r="L13" s="866" t="s">
        <v>1946</v>
      </c>
    </row>
    <row r="14" spans="1:12" ht="12.75" customHeight="1">
      <c r="B14" s="1327">
        <v>2</v>
      </c>
      <c r="C14" s="1319" t="s">
        <v>297</v>
      </c>
      <c r="D14" s="221" t="s">
        <v>7</v>
      </c>
      <c r="E14" s="222" t="s">
        <v>279</v>
      </c>
      <c r="F14" s="599">
        <f>_xlfn.XLOOKUP(L14,[1]V_CIV!$AI:$AI,[1]V_CIV!$T:$T)</f>
        <v>3.08</v>
      </c>
      <c r="L14" s="866" t="s">
        <v>1947</v>
      </c>
    </row>
    <row r="15" spans="1:12" ht="12.75" customHeight="1">
      <c r="B15" s="1327"/>
      <c r="C15" s="1319"/>
      <c r="D15" s="221" t="s">
        <v>7</v>
      </c>
      <c r="E15" s="222" t="s">
        <v>23</v>
      </c>
      <c r="F15" s="599">
        <f>_xlfn.XLOOKUP(L15,[1]V_CIV!$AI:$AI,[1]V_CIV!$T:$T)</f>
        <v>2.7720000000000002</v>
      </c>
      <c r="L15" s="866" t="s">
        <v>1948</v>
      </c>
    </row>
    <row r="16" spans="1:12" ht="12.75" customHeight="1">
      <c r="B16" s="1327"/>
      <c r="C16" s="1319"/>
      <c r="D16" s="221" t="s">
        <v>7</v>
      </c>
      <c r="E16" s="222" t="s">
        <v>24</v>
      </c>
      <c r="F16" s="599">
        <f>_xlfn.XLOOKUP(L16,[1]V_CIV!$AI:$AI,[1]V_CIV!$T:$T)</f>
        <v>2.4393600000000002</v>
      </c>
      <c r="L16" s="866" t="s">
        <v>1949</v>
      </c>
    </row>
    <row r="17" spans="1:12" ht="12.75" customHeight="1">
      <c r="B17" s="1327"/>
      <c r="C17" s="1319"/>
      <c r="D17" s="221" t="s">
        <v>7</v>
      </c>
      <c r="E17" s="222" t="s">
        <v>25</v>
      </c>
      <c r="F17" s="599">
        <f>_xlfn.XLOOKUP(L17,[1]V_CIV!$AI:$AI,[1]V_CIV!$T:$T)</f>
        <v>2.2686048000000003</v>
      </c>
      <c r="L17" s="866" t="s">
        <v>1950</v>
      </c>
    </row>
    <row r="18" spans="1:12" ht="12.75" customHeight="1">
      <c r="B18" s="1327"/>
      <c r="C18" s="1319"/>
      <c r="D18" s="221" t="s">
        <v>7</v>
      </c>
      <c r="E18" s="222" t="s">
        <v>295</v>
      </c>
      <c r="F18" s="599">
        <f>_xlfn.XLOOKUP(L18,[1]V_CIV!$AI:$AI,[1]V_CIV!$T:$T)</f>
        <v>2.2005466560000002</v>
      </c>
      <c r="L18" s="866" t="s">
        <v>1951</v>
      </c>
    </row>
    <row r="19" spans="1:12" ht="12.75" customHeight="1">
      <c r="B19" s="1327">
        <v>3</v>
      </c>
      <c r="C19" s="1319" t="s">
        <v>298</v>
      </c>
      <c r="D19" s="221" t="s">
        <v>7</v>
      </c>
      <c r="E19" s="222" t="s">
        <v>279</v>
      </c>
      <c r="F19" s="599">
        <f>_xlfn.XLOOKUP(L19,[1]V_CIV!$AI:$AI,[1]V_CIV!$T:$T)</f>
        <v>2.2679999999999998</v>
      </c>
      <c r="L19" s="866" t="s">
        <v>1952</v>
      </c>
    </row>
    <row r="20" spans="1:12" ht="12.75" customHeight="1">
      <c r="B20" s="1327"/>
      <c r="C20" s="1319"/>
      <c r="D20" s="221" t="s">
        <v>7</v>
      </c>
      <c r="E20" s="222" t="s">
        <v>23</v>
      </c>
      <c r="F20" s="599">
        <f>_xlfn.XLOOKUP(L20,[1]V_CIV!$AI:$AI,[1]V_CIV!$T:$T)</f>
        <v>2.1545999999999998</v>
      </c>
      <c r="L20" s="866" t="s">
        <v>1953</v>
      </c>
    </row>
    <row r="21" spans="1:12" ht="12.75" customHeight="1">
      <c r="B21" s="1327"/>
      <c r="C21" s="1319"/>
      <c r="D21" s="221" t="s">
        <v>7</v>
      </c>
      <c r="E21" s="222" t="s">
        <v>24</v>
      </c>
      <c r="F21" s="599">
        <f>_xlfn.XLOOKUP(L21,[1]V_CIV!$AI:$AI,[1]V_CIV!$T:$T)</f>
        <v>2.0468699999999997</v>
      </c>
      <c r="L21" s="866" t="s">
        <v>1954</v>
      </c>
    </row>
    <row r="22" spans="1:12" ht="12.75" customHeight="1">
      <c r="B22" s="1327"/>
      <c r="C22" s="1319"/>
      <c r="D22" s="221" t="s">
        <v>7</v>
      </c>
      <c r="E22" s="222" t="s">
        <v>25</v>
      </c>
      <c r="F22" s="599">
        <f>_xlfn.XLOOKUP(L22,[1]V_CIV!$AI:$AI,[1]V_CIV!$T:$T)</f>
        <v>1.9445264999999996</v>
      </c>
      <c r="L22" s="866" t="s">
        <v>1955</v>
      </c>
    </row>
    <row r="23" spans="1:12" ht="12.75" customHeight="1">
      <c r="B23" s="1327"/>
      <c r="C23" s="1319"/>
      <c r="D23" s="221" t="s">
        <v>7</v>
      </c>
      <c r="E23" s="222" t="s">
        <v>295</v>
      </c>
      <c r="F23" s="599">
        <f>_xlfn.XLOOKUP(L23,[1]V_CIV!$AI:$AI,[1]V_CIV!$T:$T)</f>
        <v>1.8473001749999995</v>
      </c>
      <c r="L23" s="866" t="s">
        <v>1956</v>
      </c>
    </row>
    <row r="24" spans="1:12" ht="12.75" customHeight="1">
      <c r="B24" s="1327">
        <v>4</v>
      </c>
      <c r="C24" s="1319" t="s">
        <v>299</v>
      </c>
      <c r="D24" s="221" t="s">
        <v>7</v>
      </c>
      <c r="E24" s="222" t="s">
        <v>279</v>
      </c>
      <c r="F24" s="599">
        <f>_xlfn.XLOOKUP(L24,[1]V_CIV!$AI:$AI,[1]V_CIV!$T:$T)</f>
        <v>2.1545999999999998</v>
      </c>
      <c r="L24" s="866" t="s">
        <v>1957</v>
      </c>
    </row>
    <row r="25" spans="1:12" ht="12.75" customHeight="1">
      <c r="B25" s="1327"/>
      <c r="C25" s="1319"/>
      <c r="D25" s="221" t="s">
        <v>7</v>
      </c>
      <c r="E25" s="222" t="s">
        <v>23</v>
      </c>
      <c r="F25" s="599">
        <f>_xlfn.XLOOKUP(L25,[1]V_CIV!$AI:$AI,[1]V_CIV!$T:$T)</f>
        <v>2.0468699999999997</v>
      </c>
      <c r="L25" s="866" t="s">
        <v>1958</v>
      </c>
    </row>
    <row r="26" spans="1:12" ht="12.75" customHeight="1">
      <c r="B26" s="1327"/>
      <c r="C26" s="1319"/>
      <c r="D26" s="221" t="s">
        <v>7</v>
      </c>
      <c r="E26" s="222" t="s">
        <v>24</v>
      </c>
      <c r="F26" s="599">
        <f>_xlfn.XLOOKUP(L26,[1]V_CIV!$AI:$AI,[1]V_CIV!$T:$T)</f>
        <v>1.9445264999999996</v>
      </c>
      <c r="L26" s="866" t="s">
        <v>1959</v>
      </c>
    </row>
    <row r="27" spans="1:12" ht="12.75" customHeight="1">
      <c r="B27" s="1327"/>
      <c r="C27" s="1319"/>
      <c r="D27" s="221" t="s">
        <v>7</v>
      </c>
      <c r="E27" s="222" t="s">
        <v>25</v>
      </c>
      <c r="F27" s="599">
        <f>_xlfn.XLOOKUP(L27,[1]V_CIV!$AI:$AI,[1]V_CIV!$T:$T)</f>
        <v>1.8473001749999995</v>
      </c>
      <c r="L27" s="866" t="s">
        <v>1960</v>
      </c>
    </row>
    <row r="28" spans="1:12" ht="14.25" customHeight="1">
      <c r="B28" s="1327"/>
      <c r="C28" s="1319"/>
      <c r="D28" s="221" t="s">
        <v>7</v>
      </c>
      <c r="E28" s="222" t="s">
        <v>295</v>
      </c>
      <c r="F28" s="599">
        <f>_xlfn.XLOOKUP(L28,[1]V_CIV!$AI:$AI,[1]V_CIV!$T:$T)</f>
        <v>1.7549351662499995</v>
      </c>
      <c r="L28" s="866" t="s">
        <v>1961</v>
      </c>
    </row>
    <row r="29" spans="1:12" ht="12.75" customHeight="1"/>
    <row r="30" spans="1:12" ht="15" customHeight="1">
      <c r="A30" s="212" t="s">
        <v>300</v>
      </c>
      <c r="B30" s="212"/>
      <c r="C30" s="212"/>
    </row>
    <row r="31" spans="1:12" ht="26.25" customHeight="1">
      <c r="A31" s="1328" t="s">
        <v>301</v>
      </c>
      <c r="B31" s="1328"/>
      <c r="C31" s="1328"/>
      <c r="D31" s="1328"/>
      <c r="E31" s="1328"/>
      <c r="F31" s="1328"/>
      <c r="G31" s="1328"/>
      <c r="H31" s="691"/>
      <c r="I31" s="691"/>
      <c r="J31" s="691"/>
      <c r="K31" s="691"/>
    </row>
    <row r="32" spans="1:12" ht="39" customHeight="1">
      <c r="A32" s="1326" t="s">
        <v>2693</v>
      </c>
      <c r="B32" s="1326"/>
      <c r="C32" s="1326"/>
      <c r="D32" s="1326"/>
      <c r="E32" s="1326"/>
      <c r="F32" s="1326"/>
      <c r="G32" s="1326"/>
      <c r="H32" s="691"/>
      <c r="I32" s="691"/>
      <c r="J32" s="691"/>
      <c r="K32" s="691"/>
    </row>
    <row r="33" spans="3:6" s="101" customFormat="1" ht="26.25" customHeight="1">
      <c r="C33" s="41"/>
      <c r="D33" s="41"/>
      <c r="E33" s="41"/>
      <c r="F33" s="41"/>
    </row>
    <row r="34" spans="3:6" ht="12.75" customHeight="1"/>
    <row r="35" spans="3:6" ht="12.75" customHeight="1"/>
    <row r="36" spans="3:6" ht="12.75" customHeight="1"/>
    <row r="37" spans="3:6" ht="12.75" customHeight="1"/>
    <row r="38" spans="3:6" ht="12.75" customHeight="1"/>
    <row r="39" spans="3:6" ht="12.75" customHeight="1"/>
    <row r="40" spans="3:6" ht="12.75" customHeight="1"/>
    <row r="41" spans="3:6" ht="12.75" customHeight="1"/>
    <row r="42" spans="3:6" ht="12.75" customHeight="1"/>
    <row r="43" spans="3:6" ht="12.75" customHeight="1"/>
    <row r="44" spans="3:6" ht="12.75" customHeight="1"/>
    <row r="45" spans="3:6" ht="12.75" customHeight="1"/>
    <row r="46" spans="3:6" ht="12.75" customHeight="1"/>
    <row r="47" spans="3:6" ht="12.75" customHeight="1"/>
    <row r="48" spans="3:6"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sheetData>
  <mergeCells count="17">
    <mergeCell ref="B9:B13"/>
    <mergeCell ref="B14:B18"/>
    <mergeCell ref="C7:C8"/>
    <mergeCell ref="C9:C13"/>
    <mergeCell ref="C14:C18"/>
    <mergeCell ref="D7:D8"/>
    <mergeCell ref="E7:E8"/>
    <mergeCell ref="F7:F8"/>
    <mergeCell ref="A1:G2"/>
    <mergeCell ref="A4:G4"/>
    <mergeCell ref="B7:B8"/>
    <mergeCell ref="A32:G32"/>
    <mergeCell ref="B19:B23"/>
    <mergeCell ref="B24:B28"/>
    <mergeCell ref="C19:C23"/>
    <mergeCell ref="C24:C28"/>
    <mergeCell ref="A31:G31"/>
  </mergeCells>
  <pageMargins left="0.51181102362204722" right="0.19685039370078741" top="0.98425196850393704" bottom="0.82677165354330717" header="0.51181102362204722" footer="0.51181102362204722"/>
  <pageSetup paperSize="9" firstPageNumber="82" orientation="portrait" useFirstPageNumber="1" r:id="rId1"/>
  <headerFooter alignWithMargins="0">
    <oddHeader>&amp;CDRAFT</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aie1">
    <tabColor indexed="11"/>
  </sheetPr>
  <dimension ref="A1:P257"/>
  <sheetViews>
    <sheetView topLeftCell="A236" zoomScale="115" zoomScaleNormal="115" workbookViewId="0">
      <selection activeCell="C13" sqref="C13:C18"/>
    </sheetView>
  </sheetViews>
  <sheetFormatPr defaultColWidth="7.42578125" defaultRowHeight="15.75"/>
  <cols>
    <col min="1" max="1" width="4" style="101" customWidth="1"/>
    <col min="2" max="2" width="5.42578125" style="101" customWidth="1"/>
    <col min="3" max="3" width="52.42578125" style="101" customWidth="1"/>
    <col min="4" max="4" width="8.42578125" style="101" customWidth="1"/>
    <col min="5" max="5" width="17" style="257" customWidth="1"/>
    <col min="6" max="6" width="12.7109375" style="101" customWidth="1"/>
    <col min="7" max="7" width="10.42578125" style="101" customWidth="1"/>
    <col min="8" max="8" width="14.28515625" style="101" hidden="1" customWidth="1"/>
    <col min="9" max="9" width="17.42578125" style="101" hidden="1" customWidth="1"/>
    <col min="10" max="13" width="9.140625" style="101" hidden="1" customWidth="1"/>
    <col min="14" max="200" width="9.140625" style="101" customWidth="1"/>
    <col min="201" max="201" width="4.140625" style="101" customWidth="1"/>
    <col min="202" max="202" width="16.85546875" style="101" customWidth="1"/>
    <col min="203" max="203" width="14.7109375" style="101" customWidth="1"/>
    <col min="204" max="204" width="7.7109375" style="101" customWidth="1"/>
    <col min="205" max="206" width="7.42578125" style="101" customWidth="1"/>
    <col min="207" max="207" width="8" style="101" customWidth="1"/>
    <col min="208" max="16384" width="7.42578125" style="101"/>
  </cols>
  <sheetData>
    <row r="1" spans="1:14">
      <c r="A1" s="1047" t="s">
        <v>0</v>
      </c>
      <c r="B1" s="1047"/>
      <c r="C1" s="1047"/>
      <c r="D1" s="1047"/>
      <c r="E1" s="1047"/>
      <c r="F1" s="1047"/>
      <c r="G1" s="1047"/>
      <c r="H1" s="881"/>
    </row>
    <row r="2" spans="1:14" ht="15.75" customHeight="1">
      <c r="A2" s="1035" t="s">
        <v>2601</v>
      </c>
      <c r="B2" s="1035"/>
      <c r="C2" s="1035"/>
      <c r="D2" s="1035"/>
      <c r="E2" s="1035"/>
      <c r="F2" s="1035"/>
      <c r="G2" s="1035"/>
      <c r="H2" s="835"/>
    </row>
    <row r="3" spans="1:14">
      <c r="C3" s="882"/>
      <c r="D3" s="882"/>
      <c r="E3" s="882"/>
      <c r="F3" s="882"/>
      <c r="G3" s="882"/>
      <c r="H3" s="882"/>
    </row>
    <row r="4" spans="1:14">
      <c r="C4" s="178"/>
      <c r="E4" s="320"/>
    </row>
    <row r="5" spans="1:14" ht="38.25">
      <c r="B5" s="1092" t="s">
        <v>17</v>
      </c>
      <c r="C5" s="1092" t="s">
        <v>971</v>
      </c>
      <c r="D5" s="1092" t="s">
        <v>3</v>
      </c>
      <c r="E5" s="802" t="s">
        <v>978</v>
      </c>
      <c r="F5" s="803" t="s">
        <v>2637</v>
      </c>
      <c r="G5" s="837"/>
    </row>
    <row r="6" spans="1:14">
      <c r="B6" s="1092"/>
      <c r="C6" s="1092"/>
      <c r="D6" s="1092"/>
      <c r="E6" s="802" t="s">
        <v>18</v>
      </c>
      <c r="F6" s="803" t="s">
        <v>19</v>
      </c>
      <c r="G6" s="837"/>
    </row>
    <row r="7" spans="1:14">
      <c r="B7" s="1096" t="s">
        <v>2604</v>
      </c>
      <c r="C7" s="1096"/>
      <c r="D7" s="1096"/>
      <c r="E7" s="1096"/>
      <c r="F7" s="1096"/>
      <c r="G7" s="838"/>
      <c r="I7" s="778"/>
      <c r="J7" s="778"/>
      <c r="K7" s="778"/>
      <c r="L7" s="778"/>
      <c r="M7" s="778"/>
      <c r="N7" s="778"/>
    </row>
    <row r="8" spans="1:14">
      <c r="B8" s="1093">
        <v>1</v>
      </c>
      <c r="C8" s="1093" t="s">
        <v>20</v>
      </c>
      <c r="D8" s="63" t="s">
        <v>7</v>
      </c>
      <c r="E8" s="63" t="s">
        <v>21</v>
      </c>
      <c r="F8" s="434">
        <f>_xlfn.XLOOKUP(I8,[1]I_CI_4!$AI:$AI,[1]I_CI_4!$T:$T)</f>
        <v>4</v>
      </c>
      <c r="G8" s="839"/>
      <c r="I8" s="827" t="s">
        <v>1212</v>
      </c>
      <c r="J8" s="778"/>
      <c r="K8" s="778"/>
      <c r="L8" s="778"/>
      <c r="M8" s="778"/>
      <c r="N8" s="778"/>
    </row>
    <row r="9" spans="1:14">
      <c r="B9" s="1094"/>
      <c r="C9" s="1094"/>
      <c r="D9" s="63" t="s">
        <v>7</v>
      </c>
      <c r="E9" s="63" t="s">
        <v>22</v>
      </c>
      <c r="F9" s="434">
        <f>_xlfn.XLOOKUP(I9,[1]I_CI_4!$AI:$AI,[1]I_CI_4!$T:$T)</f>
        <v>3.52</v>
      </c>
      <c r="G9" s="839"/>
      <c r="I9" s="827" t="s">
        <v>1213</v>
      </c>
      <c r="J9" s="778"/>
      <c r="K9" s="779"/>
      <c r="L9" s="779"/>
      <c r="M9" s="779"/>
      <c r="N9" s="779"/>
    </row>
    <row r="10" spans="1:14">
      <c r="B10" s="1094"/>
      <c r="C10" s="1094"/>
      <c r="D10" s="63" t="s">
        <v>7</v>
      </c>
      <c r="E10" s="63" t="s">
        <v>23</v>
      </c>
      <c r="F10" s="434">
        <f>_xlfn.XLOOKUP(I10,[1]I_CI_4!$AI:$AI,[1]I_CI_4!$T:$T)</f>
        <v>3.0975999999999999</v>
      </c>
      <c r="G10" s="839"/>
      <c r="I10" s="827" t="s">
        <v>1214</v>
      </c>
      <c r="J10" s="778"/>
      <c r="K10" s="779"/>
      <c r="L10" s="779"/>
      <c r="M10" s="779"/>
      <c r="N10" s="779"/>
    </row>
    <row r="11" spans="1:14">
      <c r="B11" s="1094"/>
      <c r="C11" s="1094"/>
      <c r="D11" s="63" t="s">
        <v>7</v>
      </c>
      <c r="E11" s="63" t="s">
        <v>24</v>
      </c>
      <c r="F11" s="434">
        <f>_xlfn.XLOOKUP(I11,[1]I_CI_4!$AI:$AI,[1]I_CI_4!$T:$T)</f>
        <v>2.7258879999999999</v>
      </c>
      <c r="G11" s="839"/>
      <c r="I11" s="827" t="s">
        <v>1215</v>
      </c>
      <c r="J11" s="778"/>
      <c r="K11" s="779"/>
      <c r="L11" s="779"/>
      <c r="M11" s="779"/>
      <c r="N11" s="779"/>
    </row>
    <row r="12" spans="1:14">
      <c r="B12" s="1095"/>
      <c r="C12" s="1095"/>
      <c r="D12" s="63" t="s">
        <v>7</v>
      </c>
      <c r="E12" s="63" t="s">
        <v>25</v>
      </c>
      <c r="F12" s="434">
        <f>_xlfn.XLOOKUP(I12,[1]I_CI_4!$AI:$AI,[1]I_CI_4!$T:$T)</f>
        <v>2.4</v>
      </c>
      <c r="G12" s="839"/>
      <c r="I12" s="827" t="s">
        <v>1216</v>
      </c>
      <c r="J12" s="778"/>
      <c r="K12" s="779"/>
      <c r="L12" s="779"/>
      <c r="M12" s="779"/>
      <c r="N12" s="779"/>
    </row>
    <row r="13" spans="1:14">
      <c r="B13" s="1093">
        <v>2</v>
      </c>
      <c r="C13" s="1093" t="s">
        <v>26</v>
      </c>
      <c r="D13" s="63" t="s">
        <v>7</v>
      </c>
      <c r="E13" s="63" t="s">
        <v>21</v>
      </c>
      <c r="F13" s="434">
        <f>_xlfn.XLOOKUP(I13,[1]I_CI_4!$AI:$AI,[1]I_CI_4!$T:$T)</f>
        <v>3.08</v>
      </c>
      <c r="G13" s="839"/>
      <c r="I13" s="827" t="s">
        <v>1217</v>
      </c>
      <c r="J13" s="778"/>
      <c r="K13" s="779"/>
      <c r="L13" s="779"/>
      <c r="M13" s="779"/>
      <c r="N13" s="779"/>
    </row>
    <row r="14" spans="1:14">
      <c r="B14" s="1094"/>
      <c r="C14" s="1094"/>
      <c r="D14" s="63" t="s">
        <v>7</v>
      </c>
      <c r="E14" s="63" t="s">
        <v>22</v>
      </c>
      <c r="F14" s="434">
        <f>_xlfn.XLOOKUP(I14,[1]I_CI_4!$AI:$AI,[1]I_CI_4!$T:$T)</f>
        <v>2.7720000000000002</v>
      </c>
      <c r="G14" s="839"/>
      <c r="I14" s="827" t="s">
        <v>1218</v>
      </c>
      <c r="J14" s="778"/>
      <c r="K14" s="779"/>
      <c r="L14" s="779"/>
      <c r="M14" s="779"/>
      <c r="N14" s="779"/>
    </row>
    <row r="15" spans="1:14">
      <c r="B15" s="1094"/>
      <c r="C15" s="1094"/>
      <c r="D15" s="63" t="s">
        <v>7</v>
      </c>
      <c r="E15" s="63" t="s">
        <v>23</v>
      </c>
      <c r="F15" s="434">
        <f>_xlfn.XLOOKUP(I15,[1]I_CI_4!$AI:$AI,[1]I_CI_4!$T:$T)</f>
        <v>2.4393600000000002</v>
      </c>
      <c r="G15" s="839"/>
      <c r="I15" s="827" t="s">
        <v>1219</v>
      </c>
      <c r="J15" s="778"/>
      <c r="K15" s="779"/>
      <c r="L15" s="779"/>
      <c r="M15" s="779"/>
      <c r="N15" s="779"/>
    </row>
    <row r="16" spans="1:14">
      <c r="B16" s="1094"/>
      <c r="C16" s="1094"/>
      <c r="D16" s="63" t="s">
        <v>7</v>
      </c>
      <c r="E16" s="63" t="s">
        <v>24</v>
      </c>
      <c r="F16" s="434">
        <f>_xlfn.XLOOKUP(I16,[1]I_CI_4!$AI:$AI,[1]I_CI_4!$T:$T)</f>
        <v>2.2686048000000003</v>
      </c>
      <c r="G16" s="839"/>
      <c r="I16" s="827" t="s">
        <v>1220</v>
      </c>
      <c r="J16" s="778"/>
      <c r="K16" s="779"/>
      <c r="L16" s="779"/>
      <c r="M16" s="779"/>
      <c r="N16" s="779"/>
    </row>
    <row r="17" spans="2:14">
      <c r="B17" s="1094"/>
      <c r="C17" s="1094"/>
      <c r="D17" s="63" t="s">
        <v>7</v>
      </c>
      <c r="E17" s="63" t="s">
        <v>25</v>
      </c>
      <c r="F17" s="434">
        <f>_xlfn.XLOOKUP(I17,[1]I_CI_4!$AI:$AI,[1]I_CI_4!$T:$T)</f>
        <v>2.2005466560000002</v>
      </c>
      <c r="G17" s="839"/>
      <c r="I17" s="827" t="s">
        <v>1221</v>
      </c>
      <c r="J17" s="778"/>
      <c r="K17" s="779"/>
      <c r="L17" s="779"/>
      <c r="M17" s="779"/>
      <c r="N17" s="779"/>
    </row>
    <row r="18" spans="2:14">
      <c r="B18" s="1095"/>
      <c r="C18" s="1095"/>
      <c r="D18" s="63" t="s">
        <v>7</v>
      </c>
      <c r="E18" s="63" t="s">
        <v>27</v>
      </c>
      <c r="F18" s="434">
        <f>_xlfn.XLOOKUP(I18,[1]I_CI_4!$AI:$AI,[1]I_CI_4!$T:$T)</f>
        <v>2.1345302563200002</v>
      </c>
      <c r="G18" s="839"/>
      <c r="I18" s="827" t="s">
        <v>1222</v>
      </c>
      <c r="J18" s="778"/>
      <c r="K18" s="779"/>
      <c r="L18" s="779"/>
      <c r="M18" s="779"/>
      <c r="N18" s="779"/>
    </row>
    <row r="19" spans="2:14" ht="30.75" customHeight="1">
      <c r="B19" s="1093">
        <v>3</v>
      </c>
      <c r="C19" s="1093" t="s">
        <v>977</v>
      </c>
      <c r="D19" s="63" t="s">
        <v>7</v>
      </c>
      <c r="E19" s="63" t="s">
        <v>21</v>
      </c>
      <c r="F19" s="434">
        <f>_xlfn.XLOOKUP(I19,[1]I_CI_4!$AI:$AI,[1]I_CI_4!$T:$T)</f>
        <v>2.2730399999999999</v>
      </c>
      <c r="G19" s="839"/>
      <c r="I19" s="827" t="s">
        <v>1223</v>
      </c>
      <c r="J19" s="778"/>
      <c r="K19" s="779"/>
      <c r="L19" s="779"/>
      <c r="M19" s="779"/>
      <c r="N19" s="779"/>
    </row>
    <row r="20" spans="2:14">
      <c r="B20" s="1094"/>
      <c r="C20" s="1094"/>
      <c r="D20" s="63" t="s">
        <v>7</v>
      </c>
      <c r="E20" s="63" t="s">
        <v>22</v>
      </c>
      <c r="F20" s="434">
        <f>_xlfn.XLOOKUP(I20,[1]I_CI_4!$AI:$AI,[1]I_CI_4!$T:$T)</f>
        <v>2.1139272</v>
      </c>
      <c r="G20" s="839"/>
      <c r="I20" s="827" t="s">
        <v>1224</v>
      </c>
      <c r="J20" s="778"/>
      <c r="K20" s="779"/>
      <c r="L20" s="779"/>
      <c r="M20" s="779"/>
      <c r="N20" s="779"/>
    </row>
    <row r="21" spans="2:14">
      <c r="B21" s="1094"/>
      <c r="C21" s="1094"/>
      <c r="D21" s="63" t="s">
        <v>7</v>
      </c>
      <c r="E21" s="63" t="s">
        <v>23</v>
      </c>
      <c r="F21" s="434">
        <f>_xlfn.XLOOKUP(I21,[1]I_CI_4!$AI:$AI,[1]I_CI_4!$T:$T)</f>
        <v>2.0293701120000001</v>
      </c>
      <c r="G21" s="839"/>
      <c r="I21" s="827" t="s">
        <v>1225</v>
      </c>
      <c r="J21" s="778"/>
      <c r="K21" s="779"/>
      <c r="L21" s="779"/>
      <c r="M21" s="779"/>
      <c r="N21" s="779"/>
    </row>
    <row r="22" spans="2:14">
      <c r="B22" s="1094"/>
      <c r="C22" s="1094"/>
      <c r="D22" s="63" t="s">
        <v>7</v>
      </c>
      <c r="E22" s="63" t="s">
        <v>24</v>
      </c>
      <c r="F22" s="434">
        <f>_xlfn.XLOOKUP(I22,[1]I_CI_4!$AI:$AI,[1]I_CI_4!$T:$T)</f>
        <v>1.99</v>
      </c>
      <c r="G22" s="839"/>
      <c r="I22" s="827" t="s">
        <v>1226</v>
      </c>
      <c r="J22" s="778"/>
      <c r="K22" s="779"/>
      <c r="L22" s="779"/>
      <c r="M22" s="779"/>
      <c r="N22" s="779"/>
    </row>
    <row r="23" spans="2:14">
      <c r="B23" s="1094"/>
      <c r="C23" s="1094"/>
      <c r="D23" s="63" t="s">
        <v>7</v>
      </c>
      <c r="E23" s="63" t="s">
        <v>25</v>
      </c>
      <c r="F23" s="434">
        <f>_xlfn.XLOOKUP(I23,[1]I_CI_4!$AI:$AI,[1]I_CI_4!$T:$T)</f>
        <v>1.9501999999999999</v>
      </c>
      <c r="G23" s="839"/>
      <c r="I23" s="827" t="s">
        <v>1227</v>
      </c>
      <c r="J23" s="778"/>
      <c r="K23" s="779"/>
      <c r="L23" s="779"/>
      <c r="M23" s="779"/>
      <c r="N23" s="779"/>
    </row>
    <row r="24" spans="2:14">
      <c r="B24" s="1095"/>
      <c r="C24" s="1095"/>
      <c r="D24" s="63" t="s">
        <v>7</v>
      </c>
      <c r="E24" s="63" t="s">
        <v>27</v>
      </c>
      <c r="F24" s="434">
        <f>_xlfn.XLOOKUP(I24,[1]I_CI_4!$AI:$AI,[1]I_CI_4!$T:$T)</f>
        <v>1.9014449999999998</v>
      </c>
      <c r="G24" s="839"/>
      <c r="I24" s="827" t="s">
        <v>1228</v>
      </c>
      <c r="J24" s="778"/>
      <c r="K24" s="779"/>
      <c r="L24" s="779"/>
      <c r="M24" s="779"/>
      <c r="N24" s="779"/>
    </row>
    <row r="25" spans="2:14" ht="30.75" customHeight="1">
      <c r="B25" s="1093">
        <v>4</v>
      </c>
      <c r="C25" s="1093" t="s">
        <v>28</v>
      </c>
      <c r="D25" s="63" t="s">
        <v>7</v>
      </c>
      <c r="E25" s="63" t="s">
        <v>21</v>
      </c>
      <c r="F25" s="434">
        <f>_xlfn.XLOOKUP(I25,[1]I_CI_4!$AI:$AI,[1]I_CI_4!$T:$T)</f>
        <v>2.1593879999999999</v>
      </c>
      <c r="G25" s="839"/>
      <c r="I25" s="827" t="s">
        <v>1229</v>
      </c>
      <c r="J25" s="778"/>
      <c r="K25" s="779"/>
      <c r="L25" s="779"/>
      <c r="M25" s="779"/>
      <c r="N25" s="779"/>
    </row>
    <row r="26" spans="2:14">
      <c r="B26" s="1094"/>
      <c r="C26" s="1094"/>
      <c r="D26" s="63" t="s">
        <v>7</v>
      </c>
      <c r="E26" s="63" t="s">
        <v>22</v>
      </c>
      <c r="F26" s="434">
        <f>_xlfn.XLOOKUP(I26,[1]I_CI_4!$AI:$AI,[1]I_CI_4!$T:$T)</f>
        <v>2.0730124799999996</v>
      </c>
      <c r="G26" s="839"/>
      <c r="I26" s="827" t="s">
        <v>1230</v>
      </c>
      <c r="J26" s="778"/>
      <c r="K26" s="779"/>
      <c r="L26" s="779"/>
      <c r="M26" s="779"/>
      <c r="N26" s="779"/>
    </row>
    <row r="27" spans="2:14">
      <c r="B27" s="1094"/>
      <c r="C27" s="1094"/>
      <c r="D27" s="63" t="s">
        <v>7</v>
      </c>
      <c r="E27" s="63" t="s">
        <v>23</v>
      </c>
      <c r="F27" s="434">
        <f>_xlfn.XLOOKUP(I27,[1]I_CI_4!$AI:$AI,[1]I_CI_4!$T:$T)</f>
        <v>1.9900919807999995</v>
      </c>
      <c r="G27" s="839"/>
      <c r="I27" s="827" t="s">
        <v>1231</v>
      </c>
      <c r="J27" s="778"/>
      <c r="K27" s="779"/>
      <c r="L27" s="779"/>
      <c r="M27" s="779"/>
      <c r="N27" s="779"/>
    </row>
    <row r="28" spans="2:14">
      <c r="B28" s="1094"/>
      <c r="C28" s="1094"/>
      <c r="D28" s="63" t="s">
        <v>7</v>
      </c>
      <c r="E28" s="63" t="s">
        <v>24</v>
      </c>
      <c r="F28" s="434">
        <f>_xlfn.XLOOKUP(I28,[1]I_CI_4!$AI:$AI,[1]I_CI_4!$T:$T)</f>
        <v>1.9502901411839995</v>
      </c>
      <c r="G28" s="839"/>
      <c r="I28" s="827" t="s">
        <v>1232</v>
      </c>
      <c r="J28" s="778"/>
      <c r="K28" s="779"/>
      <c r="L28" s="779"/>
      <c r="M28" s="779"/>
      <c r="N28" s="779"/>
    </row>
    <row r="29" spans="2:14">
      <c r="B29" s="1094"/>
      <c r="C29" s="1094"/>
      <c r="D29" s="63" t="s">
        <v>7</v>
      </c>
      <c r="E29" s="63" t="s">
        <v>25</v>
      </c>
      <c r="F29" s="434">
        <f>_xlfn.XLOOKUP(I29,[1]I_CI_4!$AI:$AI,[1]I_CI_4!$T:$T)</f>
        <v>1.9112843383603195</v>
      </c>
      <c r="G29" s="839"/>
      <c r="I29" s="827" t="s">
        <v>1233</v>
      </c>
      <c r="J29" s="778"/>
      <c r="K29" s="779"/>
      <c r="L29" s="779"/>
      <c r="M29" s="779"/>
      <c r="N29" s="779"/>
    </row>
    <row r="30" spans="2:14">
      <c r="B30" s="1094"/>
      <c r="C30" s="1094"/>
      <c r="D30" s="63" t="s">
        <v>7</v>
      </c>
      <c r="E30" s="63" t="s">
        <v>27</v>
      </c>
      <c r="F30" s="434">
        <f>_xlfn.XLOOKUP(I30,[1]I_CI_4!$AI:$AI,[1]I_CI_4!$T:$T)</f>
        <v>1.8730586515931131</v>
      </c>
      <c r="G30" s="839"/>
      <c r="I30" s="827" t="s">
        <v>1234</v>
      </c>
      <c r="J30" s="778"/>
      <c r="K30" s="779"/>
      <c r="L30" s="779"/>
      <c r="M30" s="779"/>
      <c r="N30" s="779"/>
    </row>
    <row r="31" spans="2:14">
      <c r="B31" s="1095"/>
      <c r="C31" s="1095"/>
      <c r="D31" s="63" t="s">
        <v>7</v>
      </c>
      <c r="E31" s="63" t="s">
        <v>29</v>
      </c>
      <c r="F31" s="434">
        <f>_xlfn.XLOOKUP(I31,[1]I_CI_4!$AI:$AI,[1]I_CI_4!$T:$T)</f>
        <v>1.8355974785612508</v>
      </c>
      <c r="G31" s="839"/>
      <c r="I31" s="827" t="s">
        <v>1235</v>
      </c>
      <c r="J31" s="778"/>
      <c r="K31" s="779"/>
      <c r="L31" s="779"/>
      <c r="M31" s="779"/>
      <c r="N31" s="779"/>
    </row>
    <row r="32" spans="2:14" s="316" customFormat="1">
      <c r="B32" s="1084" t="s">
        <v>2605</v>
      </c>
      <c r="C32" s="1085"/>
      <c r="D32" s="1085"/>
      <c r="E32" s="1085"/>
      <c r="F32" s="1086"/>
      <c r="G32" s="840"/>
      <c r="H32" s="101"/>
      <c r="I32" s="442"/>
      <c r="J32" s="442"/>
      <c r="K32" s="442"/>
      <c r="L32" s="442"/>
      <c r="M32" s="442"/>
    </row>
    <row r="33" spans="2:13" s="316" customFormat="1" ht="15">
      <c r="B33" s="1078">
        <v>5</v>
      </c>
      <c r="C33" s="1087" t="s">
        <v>761</v>
      </c>
      <c r="D33" s="318" t="s">
        <v>7</v>
      </c>
      <c r="E33" s="317" t="s">
        <v>21</v>
      </c>
      <c r="F33" s="435">
        <f>_xlfn.XLOOKUP(I33,[1]I_CI_5!$AI:$AI,[1]I_CI_5!$T:$T)</f>
        <v>2.35</v>
      </c>
      <c r="I33" s="828" t="s">
        <v>1236</v>
      </c>
      <c r="J33" s="777"/>
      <c r="K33" s="777"/>
      <c r="L33" s="777"/>
      <c r="M33" s="777"/>
    </row>
    <row r="34" spans="2:13" s="316" customFormat="1" ht="13.5" customHeight="1">
      <c r="B34" s="1079"/>
      <c r="C34" s="1088"/>
      <c r="D34" s="318" t="s">
        <v>7</v>
      </c>
      <c r="E34" s="319" t="s">
        <v>22</v>
      </c>
      <c r="F34" s="435">
        <f>_xlfn.XLOOKUP(I34,[1]I_CI_5!$AI:$AI,[1]I_CI_5!$T:$T)</f>
        <v>2.2650000000000001</v>
      </c>
      <c r="I34" s="828" t="s">
        <v>1237</v>
      </c>
      <c r="J34" s="777"/>
      <c r="K34" s="777"/>
      <c r="L34" s="777"/>
      <c r="M34" s="777"/>
    </row>
    <row r="35" spans="2:13" s="316" customFormat="1" ht="13.5" customHeight="1">
      <c r="B35" s="1079"/>
      <c r="C35" s="1088"/>
      <c r="D35" s="318" t="s">
        <v>7</v>
      </c>
      <c r="E35" s="319" t="s">
        <v>23</v>
      </c>
      <c r="F35" s="435">
        <f>_xlfn.XLOOKUP(I35,[1]I_CI_5!$AI:$AI,[1]I_CI_5!$T:$T)</f>
        <v>2.1800000000000002</v>
      </c>
      <c r="I35" s="828" t="s">
        <v>1238</v>
      </c>
      <c r="J35" s="777"/>
      <c r="K35" s="777"/>
      <c r="L35" s="777"/>
      <c r="M35" s="777"/>
    </row>
    <row r="36" spans="2:13" s="316" customFormat="1" ht="13.5" customHeight="1">
      <c r="B36" s="1079"/>
      <c r="C36" s="1088"/>
      <c r="D36" s="318" t="s">
        <v>7</v>
      </c>
      <c r="E36" s="319" t="s">
        <v>24</v>
      </c>
      <c r="F36" s="435">
        <f>_xlfn.XLOOKUP(I36,[1]I_CI_5!$AI:$AI,[1]I_CI_5!$T:$T)</f>
        <v>2.0950000000000002</v>
      </c>
      <c r="I36" s="828" t="s">
        <v>1239</v>
      </c>
      <c r="J36" s="777"/>
      <c r="K36" s="777"/>
      <c r="L36" s="777"/>
      <c r="M36" s="777"/>
    </row>
    <row r="37" spans="2:13" s="316" customFormat="1" ht="13.5" customHeight="1">
      <c r="B37" s="1079"/>
      <c r="C37" s="1088"/>
      <c r="D37" s="318" t="s">
        <v>7</v>
      </c>
      <c r="E37" s="319" t="s">
        <v>25</v>
      </c>
      <c r="F37" s="435">
        <f>_xlfn.XLOOKUP(I37,[1]I_CI_5!$AI:$AI,[1]I_CI_5!$T:$T)</f>
        <v>2.0270000000000001</v>
      </c>
      <c r="I37" s="828" t="s">
        <v>1240</v>
      </c>
      <c r="J37" s="777"/>
      <c r="K37" s="777"/>
      <c r="L37" s="777"/>
      <c r="M37" s="777"/>
    </row>
    <row r="38" spans="2:13" s="316" customFormat="1" ht="13.5" customHeight="1">
      <c r="B38" s="1080"/>
      <c r="C38" s="1089"/>
      <c r="D38" s="318" t="s">
        <v>7</v>
      </c>
      <c r="E38" s="319" t="s">
        <v>30</v>
      </c>
      <c r="F38" s="435">
        <f>_xlfn.XLOOKUP(I38,[1]I_CI_5!$AI:$AI,[1]I_CI_5!$T:$T)</f>
        <v>1.9703333333333335</v>
      </c>
      <c r="I38" s="828" t="s">
        <v>1241</v>
      </c>
      <c r="J38" s="777"/>
      <c r="K38" s="777"/>
      <c r="L38" s="777"/>
      <c r="M38" s="777"/>
    </row>
    <row r="39" spans="2:13" s="316" customFormat="1" ht="15">
      <c r="B39" s="1078">
        <v>6</v>
      </c>
      <c r="C39" s="1087" t="s">
        <v>762</v>
      </c>
      <c r="D39" s="318" t="s">
        <v>7</v>
      </c>
      <c r="E39" s="317" t="s">
        <v>21</v>
      </c>
      <c r="F39" s="435">
        <f>_xlfn.XLOOKUP(I39,[1]I_CI_5!$AI:$AI,[1]I_CI_5!$T:$T)</f>
        <v>2.1800000000000002</v>
      </c>
      <c r="I39" s="828" t="s">
        <v>1242</v>
      </c>
      <c r="J39" s="777"/>
      <c r="K39" s="777"/>
      <c r="L39" s="777"/>
      <c r="M39" s="777"/>
    </row>
    <row r="40" spans="2:13" s="316" customFormat="1" ht="13.5" customHeight="1">
      <c r="B40" s="1079"/>
      <c r="C40" s="1088"/>
      <c r="D40" s="318" t="s">
        <v>7</v>
      </c>
      <c r="E40" s="319" t="s">
        <v>22</v>
      </c>
      <c r="F40" s="435">
        <f>_xlfn.XLOOKUP(I40,[1]I_CI_5!$AI:$AI,[1]I_CI_5!$T:$T)</f>
        <v>2.0950000000000002</v>
      </c>
      <c r="I40" s="828" t="s">
        <v>1243</v>
      </c>
      <c r="J40" s="777"/>
      <c r="K40" s="777"/>
      <c r="L40" s="777"/>
      <c r="M40" s="777"/>
    </row>
    <row r="41" spans="2:13" s="316" customFormat="1" ht="13.5" customHeight="1">
      <c r="B41" s="1079"/>
      <c r="C41" s="1088"/>
      <c r="D41" s="318" t="s">
        <v>7</v>
      </c>
      <c r="E41" s="319" t="s">
        <v>23</v>
      </c>
      <c r="F41" s="435">
        <f>_xlfn.XLOOKUP(I41,[1]I_CI_5!$AI:$AI,[1]I_CI_5!$T:$T)</f>
        <v>2.0270000000000001</v>
      </c>
      <c r="I41" s="828" t="s">
        <v>1244</v>
      </c>
      <c r="J41" s="777"/>
      <c r="K41" s="777"/>
      <c r="L41" s="777"/>
      <c r="M41" s="777"/>
    </row>
    <row r="42" spans="2:13" s="316" customFormat="1" ht="13.5" customHeight="1">
      <c r="B42" s="1079"/>
      <c r="C42" s="1088"/>
      <c r="D42" s="318" t="s">
        <v>7</v>
      </c>
      <c r="E42" s="319" t="s">
        <v>24</v>
      </c>
      <c r="F42" s="435">
        <f>_xlfn.XLOOKUP(I42,[1]I_CI_5!$AI:$AI,[1]I_CI_5!$T:$T)</f>
        <v>1.9703333333333335</v>
      </c>
      <c r="I42" s="828" t="s">
        <v>1245</v>
      </c>
      <c r="J42" s="777"/>
      <c r="K42" s="777"/>
      <c r="L42" s="777"/>
      <c r="M42" s="777"/>
    </row>
    <row r="43" spans="2:13" s="316" customFormat="1" ht="13.5" customHeight="1">
      <c r="B43" s="1079"/>
      <c r="C43" s="1088"/>
      <c r="D43" s="318" t="s">
        <v>7</v>
      </c>
      <c r="E43" s="319" t="s">
        <v>25</v>
      </c>
      <c r="F43" s="435">
        <f>_xlfn.XLOOKUP(I43,[1]I_CI_5!$AI:$AI,[1]I_CI_5!$T:$T)</f>
        <v>1.9384583333333336</v>
      </c>
      <c r="I43" s="828" t="s">
        <v>1246</v>
      </c>
      <c r="J43" s="777"/>
      <c r="K43" s="777"/>
      <c r="L43" s="777"/>
      <c r="M43" s="777"/>
    </row>
    <row r="44" spans="2:13" s="316" customFormat="1" ht="13.5" customHeight="1">
      <c r="B44" s="1080"/>
      <c r="C44" s="1089"/>
      <c r="D44" s="318" t="s">
        <v>7</v>
      </c>
      <c r="E44" s="319" t="s">
        <v>30</v>
      </c>
      <c r="F44" s="435">
        <f>_xlfn.XLOOKUP(I44,[1]I_CI_5!$AI:$AI,[1]I_CI_5!$T:$T)</f>
        <v>1.9065833333333337</v>
      </c>
      <c r="I44" s="828" t="s">
        <v>1247</v>
      </c>
      <c r="J44" s="777"/>
      <c r="K44" s="777"/>
      <c r="L44" s="777"/>
      <c r="M44" s="777"/>
    </row>
    <row r="45" spans="2:13" s="316" customFormat="1" ht="15">
      <c r="B45" s="1078">
        <v>7</v>
      </c>
      <c r="C45" s="1087" t="s">
        <v>763</v>
      </c>
      <c r="D45" s="318" t="s">
        <v>7</v>
      </c>
      <c r="E45" s="317" t="s">
        <v>21</v>
      </c>
      <c r="F45" s="435">
        <f>_xlfn.XLOOKUP(I45,[1]I_CI_5!$AI:$AI,[1]I_CI_5!$T:$T)</f>
        <v>2.0525000000000002</v>
      </c>
      <c r="I45" s="828" t="s">
        <v>1248</v>
      </c>
      <c r="J45" s="777"/>
      <c r="K45" s="777"/>
      <c r="L45" s="777"/>
      <c r="M45" s="777"/>
    </row>
    <row r="46" spans="2:13" s="316" customFormat="1" ht="13.5" customHeight="1">
      <c r="B46" s="1079"/>
      <c r="C46" s="1088"/>
      <c r="D46" s="318" t="s">
        <v>7</v>
      </c>
      <c r="E46" s="319" t="s">
        <v>22</v>
      </c>
      <c r="F46" s="435">
        <f>_xlfn.XLOOKUP(I46,[1]I_CI_5!$AI:$AI,[1]I_CI_5!$T:$T)</f>
        <v>1.9703333333333335</v>
      </c>
      <c r="I46" s="828" t="s">
        <v>1249</v>
      </c>
      <c r="J46" s="777"/>
      <c r="K46" s="777"/>
      <c r="L46" s="777"/>
      <c r="M46" s="777"/>
    </row>
    <row r="47" spans="2:13" s="316" customFormat="1" ht="13.5" customHeight="1">
      <c r="B47" s="1079"/>
      <c r="C47" s="1088"/>
      <c r="D47" s="318" t="s">
        <v>7</v>
      </c>
      <c r="E47" s="319" t="s">
        <v>23</v>
      </c>
      <c r="F47" s="435">
        <f>_xlfn.XLOOKUP(I47,[1]I_CI_5!$AI:$AI,[1]I_CI_5!$T:$T)</f>
        <v>1.9384583333333336</v>
      </c>
      <c r="I47" s="828" t="s">
        <v>1250</v>
      </c>
      <c r="J47" s="777"/>
      <c r="K47" s="777"/>
      <c r="L47" s="777"/>
      <c r="M47" s="777"/>
    </row>
    <row r="48" spans="2:13" s="316" customFormat="1" ht="13.5" customHeight="1">
      <c r="B48" s="1079"/>
      <c r="C48" s="1088"/>
      <c r="D48" s="318" t="s">
        <v>7</v>
      </c>
      <c r="E48" s="319" t="s">
        <v>24</v>
      </c>
      <c r="F48" s="435">
        <f>_xlfn.XLOOKUP(I48,[1]I_CI_5!$AI:$AI,[1]I_CI_5!$T:$T)</f>
        <v>1.9118958333333336</v>
      </c>
      <c r="I48" s="828" t="s">
        <v>1251</v>
      </c>
      <c r="J48" s="777"/>
      <c r="K48" s="777"/>
      <c r="L48" s="777"/>
      <c r="M48" s="777"/>
    </row>
    <row r="49" spans="2:13" s="316" customFormat="1" ht="13.5" customHeight="1">
      <c r="B49" s="1079"/>
      <c r="C49" s="1088"/>
      <c r="D49" s="318" t="s">
        <v>7</v>
      </c>
      <c r="E49" s="319" t="s">
        <v>25</v>
      </c>
      <c r="F49" s="435">
        <f>_xlfn.XLOOKUP(I49,[1]I_CI_5!$AI:$AI,[1]I_CI_5!$T:$T)</f>
        <v>1.8882847222222225</v>
      </c>
      <c r="I49" s="828" t="s">
        <v>1252</v>
      </c>
      <c r="J49" s="777"/>
      <c r="K49" s="777"/>
      <c r="L49" s="777"/>
      <c r="M49" s="777"/>
    </row>
    <row r="50" spans="2:13" s="316" customFormat="1" ht="13.5" customHeight="1">
      <c r="B50" s="1080"/>
      <c r="C50" s="1089"/>
      <c r="D50" s="318" t="s">
        <v>7</v>
      </c>
      <c r="E50" s="319" t="s">
        <v>30</v>
      </c>
      <c r="F50" s="435">
        <f>_xlfn.XLOOKUP(I50,[1]I_CI_5!$AI:$AI,[1]I_CI_5!$T:$T)</f>
        <v>1.8579275793650796</v>
      </c>
      <c r="I50" s="828" t="s">
        <v>1253</v>
      </c>
      <c r="J50" s="777"/>
      <c r="K50" s="777"/>
      <c r="L50" s="777"/>
      <c r="M50" s="777"/>
    </row>
    <row r="51" spans="2:13" s="316" customFormat="1" ht="25.5">
      <c r="B51" s="317">
        <v>8</v>
      </c>
      <c r="C51" s="317" t="s">
        <v>764</v>
      </c>
      <c r="D51" s="318" t="s">
        <v>7</v>
      </c>
      <c r="E51" s="319" t="s">
        <v>31</v>
      </c>
      <c r="F51" s="435">
        <f>_xlfn.XLOOKUP(I51,[1]I_CI_5!$AI:$AI,[1]I_CI_5!$T:$T)</f>
        <v>1.84</v>
      </c>
      <c r="I51" s="828" t="s">
        <v>1254</v>
      </c>
      <c r="J51" s="777"/>
      <c r="K51" s="777"/>
      <c r="L51" s="777"/>
      <c r="M51" s="777"/>
    </row>
    <row r="52" spans="2:13" s="316" customFormat="1" ht="15">
      <c r="B52" s="1078">
        <v>9</v>
      </c>
      <c r="C52" s="1081" t="s">
        <v>765</v>
      </c>
      <c r="D52" s="319" t="s">
        <v>32</v>
      </c>
      <c r="E52" s="317" t="s">
        <v>21</v>
      </c>
      <c r="F52" s="435">
        <f>_xlfn.XLOOKUP(I52,[1]I_CI_5!$AI:$AI,[1]I_CI_5!$T:$T)</f>
        <v>2.1620000000000004</v>
      </c>
      <c r="I52" s="828" t="s">
        <v>1255</v>
      </c>
      <c r="J52" s="777"/>
      <c r="K52" s="777"/>
      <c r="L52" s="777"/>
      <c r="M52" s="777"/>
    </row>
    <row r="53" spans="2:13" s="316" customFormat="1" ht="12" customHeight="1">
      <c r="B53" s="1079"/>
      <c r="C53" s="1082"/>
      <c r="D53" s="319" t="s">
        <v>32</v>
      </c>
      <c r="E53" s="319" t="s">
        <v>22</v>
      </c>
      <c r="F53" s="435">
        <f>_xlfn.XLOOKUP(I53,[1]I_CI_5!$AI:$AI,[1]I_CI_5!$T:$T)</f>
        <v>2.1291000000000002</v>
      </c>
      <c r="I53" s="828" t="s">
        <v>1256</v>
      </c>
      <c r="J53" s="777"/>
      <c r="K53" s="777"/>
      <c r="L53" s="777"/>
      <c r="M53" s="777"/>
    </row>
    <row r="54" spans="2:13" s="316" customFormat="1" ht="13.5" customHeight="1">
      <c r="B54" s="1079"/>
      <c r="C54" s="1082"/>
      <c r="D54" s="319" t="s">
        <v>32</v>
      </c>
      <c r="E54" s="319" t="s">
        <v>23</v>
      </c>
      <c r="F54" s="435">
        <f>_xlfn.XLOOKUP(I54,[1]I_CI_5!$AI:$AI,[1]I_CI_5!$T:$T)</f>
        <v>2.0491999999999999</v>
      </c>
      <c r="I54" s="828" t="s">
        <v>1257</v>
      </c>
      <c r="J54" s="777"/>
      <c r="K54" s="777"/>
      <c r="L54" s="777"/>
      <c r="M54" s="777"/>
    </row>
    <row r="55" spans="2:13" s="316" customFormat="1" ht="13.5" customHeight="1">
      <c r="B55" s="1079"/>
      <c r="C55" s="1082"/>
      <c r="D55" s="319" t="s">
        <v>32</v>
      </c>
      <c r="E55" s="319" t="s">
        <v>24</v>
      </c>
      <c r="F55" s="435">
        <f>_xlfn.XLOOKUP(I55,[1]I_CI_5!$AI:$AI,[1]I_CI_5!$T:$T)</f>
        <v>2.0112000000000001</v>
      </c>
      <c r="I55" s="828" t="s">
        <v>1258</v>
      </c>
      <c r="J55" s="777"/>
      <c r="K55" s="777"/>
      <c r="L55" s="777"/>
      <c r="M55" s="777"/>
    </row>
    <row r="56" spans="2:13" s="316" customFormat="1" ht="13.5" customHeight="1">
      <c r="B56" s="1080"/>
      <c r="C56" s="1083"/>
      <c r="D56" s="319" t="s">
        <v>32</v>
      </c>
      <c r="E56" s="319" t="s">
        <v>25</v>
      </c>
      <c r="F56" s="435">
        <f>_xlfn.XLOOKUP(I56,[1]I_CI_5!$AI:$AI,[1]I_CI_5!$T:$T)</f>
        <v>1.9459200000000001</v>
      </c>
      <c r="I56" s="828" t="s">
        <v>1259</v>
      </c>
      <c r="J56" s="777"/>
      <c r="K56" s="777"/>
      <c r="L56" s="777"/>
      <c r="M56" s="777"/>
    </row>
    <row r="57" spans="2:13" s="316" customFormat="1" ht="15">
      <c r="B57" s="1078">
        <v>10</v>
      </c>
      <c r="C57" s="1078" t="s">
        <v>766</v>
      </c>
      <c r="D57" s="319" t="s">
        <v>32</v>
      </c>
      <c r="E57" s="317" t="s">
        <v>21</v>
      </c>
      <c r="F57" s="435">
        <f>_xlfn.XLOOKUP(I57,[1]I_CI_5!$AI:$AI,[1]I_CI_5!$T:$T)</f>
        <v>2.0491999999999999</v>
      </c>
      <c r="I57" s="828" t="s">
        <v>1260</v>
      </c>
      <c r="J57" s="777"/>
      <c r="K57" s="777"/>
      <c r="L57" s="777"/>
      <c r="M57" s="777"/>
    </row>
    <row r="58" spans="2:13" s="316" customFormat="1" ht="13.5" customHeight="1">
      <c r="B58" s="1079"/>
      <c r="C58" s="1079"/>
      <c r="D58" s="319" t="s">
        <v>32</v>
      </c>
      <c r="E58" s="319" t="s">
        <v>22</v>
      </c>
      <c r="F58" s="435">
        <f>_xlfn.XLOOKUP(I58,[1]I_CI_5!$AI:$AI,[1]I_CI_5!$T:$T)</f>
        <v>1.9693000000000001</v>
      </c>
      <c r="I58" s="828" t="s">
        <v>1261</v>
      </c>
      <c r="J58" s="777"/>
      <c r="K58" s="777"/>
      <c r="L58" s="777"/>
      <c r="M58" s="777"/>
    </row>
    <row r="59" spans="2:13" s="316" customFormat="1" ht="13.5" customHeight="1">
      <c r="B59" s="1079"/>
      <c r="C59" s="1079"/>
      <c r="D59" s="319" t="s">
        <v>32</v>
      </c>
      <c r="E59" s="319" t="s">
        <v>23</v>
      </c>
      <c r="F59" s="435">
        <f>_xlfn.XLOOKUP(I59,[1]I_CI_5!$AI:$AI,[1]I_CI_5!$T:$T)</f>
        <v>1.9256500000000001</v>
      </c>
      <c r="I59" s="828" t="s">
        <v>1262</v>
      </c>
      <c r="J59" s="777"/>
      <c r="K59" s="777"/>
      <c r="L59" s="777"/>
      <c r="M59" s="777"/>
    </row>
    <row r="60" spans="2:13" s="316" customFormat="1" ht="13.5" customHeight="1">
      <c r="B60" s="1079"/>
      <c r="C60" s="1079"/>
      <c r="D60" s="319" t="s">
        <v>32</v>
      </c>
      <c r="E60" s="319" t="s">
        <v>24</v>
      </c>
      <c r="F60" s="435">
        <f>_xlfn.XLOOKUP(I60,[1]I_CI_5!$AI:$AI,[1]I_CI_5!$T:$T)</f>
        <v>1.9112233333333335</v>
      </c>
      <c r="I60" s="828" t="s">
        <v>1263</v>
      </c>
      <c r="J60" s="777"/>
      <c r="K60" s="777"/>
      <c r="L60" s="777"/>
      <c r="M60" s="777"/>
    </row>
    <row r="61" spans="2:13" s="316" customFormat="1" ht="13.5" customHeight="1">
      <c r="B61" s="1079"/>
      <c r="C61" s="1079"/>
      <c r="D61" s="319" t="s">
        <v>32</v>
      </c>
      <c r="E61" s="319" t="s">
        <v>25</v>
      </c>
      <c r="F61" s="435">
        <f>_xlfn.XLOOKUP(I61,[1]I_CI_5!$AI:$AI,[1]I_CI_5!$T:$T)</f>
        <v>1.8803045833333336</v>
      </c>
      <c r="I61" s="828" t="s">
        <v>1264</v>
      </c>
      <c r="J61" s="777"/>
      <c r="K61" s="777"/>
      <c r="L61" s="777"/>
      <c r="M61" s="777"/>
    </row>
    <row r="62" spans="2:13" s="316" customFormat="1" ht="12.75" customHeight="1">
      <c r="B62" s="1080"/>
      <c r="C62" s="1080"/>
      <c r="D62" s="319" t="s">
        <v>32</v>
      </c>
      <c r="E62" s="319" t="s">
        <v>30</v>
      </c>
      <c r="F62" s="435">
        <f>_xlfn.XLOOKUP(I62,[1]I_CI_5!$AI:$AI,[1]I_CI_5!$T:$T)</f>
        <v>1.8493858333333337</v>
      </c>
      <c r="I62" s="828" t="s">
        <v>1265</v>
      </c>
      <c r="J62" s="777"/>
      <c r="K62" s="777"/>
      <c r="L62" s="777"/>
      <c r="M62" s="777"/>
    </row>
    <row r="63" spans="2:13" s="316" customFormat="1" ht="15">
      <c r="B63" s="1078">
        <v>11</v>
      </c>
      <c r="C63" s="1078" t="s">
        <v>767</v>
      </c>
      <c r="D63" s="319" t="s">
        <v>32</v>
      </c>
      <c r="E63" s="317" t="s">
        <v>21</v>
      </c>
      <c r="F63" s="435">
        <f>_xlfn.XLOOKUP(I63,[1]I_CI_5!$AI:$AI,[1]I_CI_5!$T:$T)</f>
        <v>1.9704000000000002</v>
      </c>
      <c r="I63" s="828" t="s">
        <v>1266</v>
      </c>
      <c r="J63" s="777"/>
      <c r="K63" s="777"/>
      <c r="L63" s="777"/>
      <c r="M63" s="777"/>
    </row>
    <row r="64" spans="2:13" s="316" customFormat="1" ht="13.5" customHeight="1">
      <c r="B64" s="1079"/>
      <c r="C64" s="1079"/>
      <c r="D64" s="319" t="s">
        <v>32</v>
      </c>
      <c r="E64" s="319" t="s">
        <v>22</v>
      </c>
      <c r="F64" s="435">
        <f>_xlfn.XLOOKUP(I64,[1]I_CI_5!$AI:$AI,[1]I_CI_5!$T:$T)</f>
        <v>1.9112233333333335</v>
      </c>
      <c r="I64" s="828" t="s">
        <v>1267</v>
      </c>
      <c r="J64" s="777"/>
      <c r="K64" s="777"/>
      <c r="L64" s="777"/>
      <c r="M64" s="777"/>
    </row>
    <row r="65" spans="2:13" s="316" customFormat="1" ht="13.5" customHeight="1">
      <c r="B65" s="1079"/>
      <c r="C65" s="1079"/>
      <c r="D65" s="319" t="s">
        <v>32</v>
      </c>
      <c r="E65" s="319" t="s">
        <v>23</v>
      </c>
      <c r="F65" s="435">
        <f>_xlfn.XLOOKUP(I65,[1]I_CI_5!$AI:$AI,[1]I_CI_5!$T:$T)</f>
        <v>1.8996891666666669</v>
      </c>
      <c r="I65" s="828" t="s">
        <v>1268</v>
      </c>
      <c r="J65" s="777"/>
      <c r="K65" s="777"/>
      <c r="L65" s="777"/>
      <c r="M65" s="777"/>
    </row>
    <row r="66" spans="2:13" s="316" customFormat="1" ht="13.5" customHeight="1">
      <c r="B66" s="1079"/>
      <c r="C66" s="1079"/>
      <c r="D66" s="319" t="s">
        <v>32</v>
      </c>
      <c r="E66" s="319" t="s">
        <v>24</v>
      </c>
      <c r="F66" s="435">
        <f>_xlfn.XLOOKUP(I66,[1]I_CI_5!$AI:$AI,[1]I_CI_5!$T:$T)</f>
        <v>1.8736579166666669</v>
      </c>
      <c r="I66" s="828" t="s">
        <v>1269</v>
      </c>
      <c r="J66" s="777"/>
      <c r="K66" s="777"/>
      <c r="L66" s="777"/>
      <c r="M66" s="777"/>
    </row>
    <row r="67" spans="2:13" s="316" customFormat="1" ht="13.5" customHeight="1">
      <c r="B67" s="1079"/>
      <c r="C67" s="1079"/>
      <c r="D67" s="319" t="s">
        <v>32</v>
      </c>
      <c r="E67" s="319" t="s">
        <v>25</v>
      </c>
      <c r="F67" s="435">
        <f>_xlfn.XLOOKUP(I67,[1]I_CI_5!$AI:$AI,[1]I_CI_5!$T:$T)</f>
        <v>1.8505190277777781</v>
      </c>
      <c r="I67" s="828" t="s">
        <v>1270</v>
      </c>
      <c r="J67" s="777"/>
      <c r="K67" s="777"/>
      <c r="L67" s="777"/>
      <c r="M67" s="777"/>
    </row>
    <row r="68" spans="2:13" s="316" customFormat="1" ht="13.5" customHeight="1">
      <c r="B68" s="1080"/>
      <c r="C68" s="1080"/>
      <c r="D68" s="319" t="s">
        <v>32</v>
      </c>
      <c r="E68" s="319" t="s">
        <v>30</v>
      </c>
      <c r="F68" s="435">
        <f>_xlfn.XLOOKUP(I68,[1]I_CI_5!$AI:$AI,[1]I_CI_5!$T:$T)</f>
        <v>1.8393483035714289</v>
      </c>
      <c r="I68" s="828" t="s">
        <v>1271</v>
      </c>
      <c r="J68" s="777"/>
      <c r="K68" s="777"/>
      <c r="L68" s="777"/>
      <c r="M68" s="777"/>
    </row>
    <row r="69" spans="2:13" s="316" customFormat="1" ht="25.5">
      <c r="B69" s="317">
        <v>12</v>
      </c>
      <c r="C69" s="317" t="s">
        <v>768</v>
      </c>
      <c r="D69" s="319" t="s">
        <v>32</v>
      </c>
      <c r="E69" s="319" t="s">
        <v>31</v>
      </c>
      <c r="F69" s="435">
        <f>_xlfn.XLOOKUP(I69,[1]I_CI_5!$AI:$AI,[1]I_CI_5!$T:$T)</f>
        <v>1.8032000000000001</v>
      </c>
      <c r="I69" s="828" t="s">
        <v>1272</v>
      </c>
      <c r="J69" s="777"/>
      <c r="K69" s="777"/>
      <c r="L69" s="777"/>
      <c r="M69" s="777"/>
    </row>
    <row r="70" spans="2:13" s="316" customFormat="1" ht="15">
      <c r="B70" s="1078">
        <v>13</v>
      </c>
      <c r="C70" s="1078" t="s">
        <v>769</v>
      </c>
      <c r="D70" s="319" t="s">
        <v>7</v>
      </c>
      <c r="E70" s="317" t="s">
        <v>21</v>
      </c>
      <c r="F70" s="435">
        <f>_xlfn.XLOOKUP(I70,[1]I_CI_5!$AI:$AI,[1]I_CI_5!$T:$T)</f>
        <v>2.1620000000000004</v>
      </c>
      <c r="I70" s="828" t="s">
        <v>1273</v>
      </c>
      <c r="J70" s="777"/>
      <c r="K70" s="777"/>
      <c r="L70" s="777"/>
      <c r="M70" s="777"/>
    </row>
    <row r="71" spans="2:13" s="316" customFormat="1" ht="15">
      <c r="B71" s="1079"/>
      <c r="C71" s="1079"/>
      <c r="D71" s="319" t="s">
        <v>7</v>
      </c>
      <c r="E71" s="319" t="s">
        <v>22</v>
      </c>
      <c r="F71" s="435">
        <f>_xlfn.XLOOKUP(I71,[1]I_CI_5!$AI:$AI,[1]I_CI_5!$T:$T)</f>
        <v>2.1291000000000002</v>
      </c>
      <c r="I71" s="828" t="s">
        <v>1274</v>
      </c>
      <c r="J71" s="777"/>
      <c r="K71" s="777"/>
      <c r="L71" s="777"/>
      <c r="M71" s="777"/>
    </row>
    <row r="72" spans="2:13" s="316" customFormat="1" ht="15">
      <c r="B72" s="1079"/>
      <c r="C72" s="1079"/>
      <c r="D72" s="319" t="s">
        <v>7</v>
      </c>
      <c r="E72" s="319" t="s">
        <v>23</v>
      </c>
      <c r="F72" s="435">
        <f>_xlfn.XLOOKUP(I72,[1]I_CI_5!$AI:$AI,[1]I_CI_5!$T:$T)</f>
        <v>2.0491999999999999</v>
      </c>
      <c r="I72" s="828" t="s">
        <v>1275</v>
      </c>
      <c r="J72" s="777"/>
      <c r="K72" s="777"/>
      <c r="L72" s="777"/>
      <c r="M72" s="777"/>
    </row>
    <row r="73" spans="2:13" s="316" customFormat="1" ht="15">
      <c r="B73" s="1079"/>
      <c r="C73" s="1079"/>
      <c r="D73" s="319" t="s">
        <v>7</v>
      </c>
      <c r="E73" s="319" t="s">
        <v>24</v>
      </c>
      <c r="F73" s="435">
        <f>_xlfn.XLOOKUP(I73,[1]I_CI_5!$AI:$AI,[1]I_CI_5!$T:$T)</f>
        <v>2.0112000000000001</v>
      </c>
      <c r="I73" s="828" t="s">
        <v>1276</v>
      </c>
      <c r="J73" s="777"/>
      <c r="K73" s="777"/>
      <c r="L73" s="777"/>
      <c r="M73" s="777"/>
    </row>
    <row r="74" spans="2:13" s="316" customFormat="1" ht="15">
      <c r="B74" s="1080"/>
      <c r="C74" s="1080"/>
      <c r="D74" s="319" t="s">
        <v>7</v>
      </c>
      <c r="E74" s="319" t="s">
        <v>25</v>
      </c>
      <c r="F74" s="435">
        <f>_xlfn.XLOOKUP(I74,[1]I_CI_5!$AI:$AI,[1]I_CI_5!$T:$T)</f>
        <v>1.9459200000000001</v>
      </c>
      <c r="I74" s="828" t="s">
        <v>1277</v>
      </c>
      <c r="J74" s="777"/>
      <c r="K74" s="777"/>
      <c r="L74" s="777"/>
      <c r="M74" s="777"/>
    </row>
    <row r="75" spans="2:13" s="316" customFormat="1" ht="15">
      <c r="B75" s="1078">
        <v>14</v>
      </c>
      <c r="C75" s="1078" t="s">
        <v>770</v>
      </c>
      <c r="D75" s="319" t="s">
        <v>7</v>
      </c>
      <c r="E75" s="317" t="s">
        <v>21</v>
      </c>
      <c r="F75" s="435">
        <f>_xlfn.XLOOKUP(I75,[1]I_CI_5!$AI:$AI,[1]I_CI_5!$T:$T)</f>
        <v>2.0491999999999999</v>
      </c>
      <c r="I75" s="828" t="s">
        <v>1278</v>
      </c>
      <c r="J75" s="777"/>
      <c r="K75" s="777"/>
      <c r="L75" s="777"/>
      <c r="M75" s="777"/>
    </row>
    <row r="76" spans="2:13" s="316" customFormat="1" ht="15">
      <c r="B76" s="1079"/>
      <c r="C76" s="1079"/>
      <c r="D76" s="319" t="s">
        <v>7</v>
      </c>
      <c r="E76" s="319" t="s">
        <v>22</v>
      </c>
      <c r="F76" s="435">
        <f>_xlfn.XLOOKUP(I76,[1]I_CI_5!$AI:$AI,[1]I_CI_5!$T:$T)</f>
        <v>1.9693000000000001</v>
      </c>
      <c r="I76" s="828" t="s">
        <v>1279</v>
      </c>
      <c r="J76" s="777"/>
      <c r="K76" s="777"/>
      <c r="L76" s="777"/>
      <c r="M76" s="777"/>
    </row>
    <row r="77" spans="2:13" s="316" customFormat="1" ht="15">
      <c r="B77" s="1079"/>
      <c r="C77" s="1079"/>
      <c r="D77" s="319" t="s">
        <v>7</v>
      </c>
      <c r="E77" s="319" t="s">
        <v>23</v>
      </c>
      <c r="F77" s="435">
        <f>_xlfn.XLOOKUP(I77,[1]I_CI_5!$AI:$AI,[1]I_CI_5!$T:$T)</f>
        <v>1.9256500000000001</v>
      </c>
      <c r="I77" s="828" t="s">
        <v>1280</v>
      </c>
      <c r="J77" s="777"/>
      <c r="K77" s="777"/>
      <c r="L77" s="777"/>
      <c r="M77" s="777"/>
    </row>
    <row r="78" spans="2:13" s="316" customFormat="1" ht="15">
      <c r="B78" s="1079"/>
      <c r="C78" s="1079"/>
      <c r="D78" s="319" t="s">
        <v>7</v>
      </c>
      <c r="E78" s="319" t="s">
        <v>24</v>
      </c>
      <c r="F78" s="435">
        <f>_xlfn.XLOOKUP(I78,[1]I_CI_5!$AI:$AI,[1]I_CI_5!$T:$T)</f>
        <v>1.9112233333333335</v>
      </c>
      <c r="I78" s="828" t="s">
        <v>1281</v>
      </c>
      <c r="J78" s="777"/>
      <c r="K78" s="777"/>
      <c r="L78" s="777"/>
      <c r="M78" s="777"/>
    </row>
    <row r="79" spans="2:13" s="316" customFormat="1" ht="15">
      <c r="B79" s="1079"/>
      <c r="C79" s="1079"/>
      <c r="D79" s="319" t="s">
        <v>7</v>
      </c>
      <c r="E79" s="319" t="s">
        <v>25</v>
      </c>
      <c r="F79" s="435">
        <f>_xlfn.XLOOKUP(I79,[1]I_CI_5!$AI:$AI,[1]I_CI_5!$T:$T)</f>
        <v>1.8803045833333336</v>
      </c>
      <c r="I79" s="828" t="s">
        <v>1282</v>
      </c>
      <c r="J79" s="777"/>
      <c r="K79" s="777"/>
      <c r="L79" s="777"/>
      <c r="M79" s="777"/>
    </row>
    <row r="80" spans="2:13" s="316" customFormat="1" ht="15">
      <c r="B80" s="1080"/>
      <c r="C80" s="1080"/>
      <c r="D80" s="319" t="s">
        <v>7</v>
      </c>
      <c r="E80" s="319" t="s">
        <v>30</v>
      </c>
      <c r="F80" s="435">
        <f>_xlfn.XLOOKUP(I80,[1]I_CI_5!$AI:$AI,[1]I_CI_5!$T:$T)</f>
        <v>1.8493858333333337</v>
      </c>
      <c r="I80" s="828" t="s">
        <v>1283</v>
      </c>
      <c r="J80" s="777"/>
      <c r="K80" s="777"/>
      <c r="L80" s="777"/>
      <c r="M80" s="777"/>
    </row>
    <row r="81" spans="2:13" s="316" customFormat="1" ht="15">
      <c r="B81" s="1078">
        <v>15</v>
      </c>
      <c r="C81" s="1078" t="s">
        <v>771</v>
      </c>
      <c r="D81" s="319" t="s">
        <v>7</v>
      </c>
      <c r="E81" s="317" t="s">
        <v>21</v>
      </c>
      <c r="F81" s="435">
        <f>_xlfn.XLOOKUP(I81,[1]I_CI_5!$AI:$AI,[1]I_CI_5!$T:$T)</f>
        <v>1.9704000000000002</v>
      </c>
      <c r="I81" s="828" t="s">
        <v>1284</v>
      </c>
      <c r="J81" s="777"/>
      <c r="K81" s="777"/>
      <c r="L81" s="777"/>
      <c r="M81" s="777"/>
    </row>
    <row r="82" spans="2:13" s="316" customFormat="1" ht="15">
      <c r="B82" s="1079"/>
      <c r="C82" s="1079"/>
      <c r="D82" s="319" t="s">
        <v>7</v>
      </c>
      <c r="E82" s="319" t="s">
        <v>22</v>
      </c>
      <c r="F82" s="435">
        <f>_xlfn.XLOOKUP(I82,[1]I_CI_5!$AI:$AI,[1]I_CI_5!$T:$T)</f>
        <v>1.9112233333333335</v>
      </c>
      <c r="I82" s="828" t="s">
        <v>1285</v>
      </c>
      <c r="J82" s="777"/>
      <c r="K82" s="777"/>
      <c r="L82" s="777"/>
      <c r="M82" s="777"/>
    </row>
    <row r="83" spans="2:13" s="316" customFormat="1" ht="15">
      <c r="B83" s="1079"/>
      <c r="C83" s="1079"/>
      <c r="D83" s="319" t="s">
        <v>7</v>
      </c>
      <c r="E83" s="319" t="s">
        <v>23</v>
      </c>
      <c r="F83" s="435">
        <f>_xlfn.XLOOKUP(I83,[1]I_CI_5!$AI:$AI,[1]I_CI_5!$T:$T)</f>
        <v>1.8996891666666669</v>
      </c>
      <c r="I83" s="828" t="s">
        <v>1286</v>
      </c>
      <c r="J83" s="777"/>
      <c r="K83" s="777"/>
      <c r="L83" s="777"/>
      <c r="M83" s="777"/>
    </row>
    <row r="84" spans="2:13" s="316" customFormat="1" ht="15">
      <c r="B84" s="1079"/>
      <c r="C84" s="1079"/>
      <c r="D84" s="319" t="s">
        <v>7</v>
      </c>
      <c r="E84" s="319" t="s">
        <v>24</v>
      </c>
      <c r="F84" s="435">
        <f>_xlfn.XLOOKUP(I84,[1]I_CI_5!$AI:$AI,[1]I_CI_5!$T:$T)</f>
        <v>1.8736579166666669</v>
      </c>
      <c r="I84" s="828" t="s">
        <v>1287</v>
      </c>
      <c r="J84" s="777"/>
      <c r="K84" s="777"/>
      <c r="L84" s="777"/>
      <c r="M84" s="777"/>
    </row>
    <row r="85" spans="2:13" s="316" customFormat="1" ht="15">
      <c r="B85" s="1079"/>
      <c r="C85" s="1079"/>
      <c r="D85" s="319" t="s">
        <v>7</v>
      </c>
      <c r="E85" s="319" t="s">
        <v>25</v>
      </c>
      <c r="F85" s="435">
        <f>_xlfn.XLOOKUP(I85,[1]I_CI_5!$AI:$AI,[1]I_CI_5!$T:$T)</f>
        <v>1.8505190277777781</v>
      </c>
      <c r="I85" s="828" t="s">
        <v>1288</v>
      </c>
      <c r="J85" s="777"/>
      <c r="K85" s="777"/>
      <c r="L85" s="777"/>
      <c r="M85" s="777"/>
    </row>
    <row r="86" spans="2:13" s="316" customFormat="1" ht="15">
      <c r="B86" s="1080"/>
      <c r="C86" s="1080"/>
      <c r="D86" s="319" t="s">
        <v>7</v>
      </c>
      <c r="E86" s="319" t="s">
        <v>30</v>
      </c>
      <c r="F86" s="435">
        <f>_xlfn.XLOOKUP(I86,[1]I_CI_5!$AI:$AI,[1]I_CI_5!$T:$T)</f>
        <v>1.8393483035714289</v>
      </c>
      <c r="I86" s="828" t="s">
        <v>1289</v>
      </c>
      <c r="J86" s="777"/>
      <c r="K86" s="777"/>
      <c r="L86" s="777"/>
      <c r="M86" s="777"/>
    </row>
    <row r="87" spans="2:13" s="316" customFormat="1" ht="25.5">
      <c r="B87" s="317">
        <v>16</v>
      </c>
      <c r="C87" s="317" t="s">
        <v>772</v>
      </c>
      <c r="D87" s="319" t="s">
        <v>7</v>
      </c>
      <c r="E87" s="319" t="s">
        <v>31</v>
      </c>
      <c r="F87" s="435">
        <f>_xlfn.XLOOKUP(I87,[1]I_CI_5!$AI:$AI,[1]I_CI_5!$T:$T)</f>
        <v>1.8032000000000001</v>
      </c>
      <c r="I87" s="828" t="s">
        <v>1290</v>
      </c>
      <c r="J87" s="777"/>
      <c r="K87" s="777"/>
      <c r="L87" s="777"/>
      <c r="M87" s="777"/>
    </row>
    <row r="88" spans="2:13" s="316" customFormat="1" ht="15">
      <c r="B88" s="1078">
        <v>17</v>
      </c>
      <c r="C88" s="1078" t="s">
        <v>773</v>
      </c>
      <c r="D88" s="319" t="s">
        <v>32</v>
      </c>
      <c r="E88" s="317" t="s">
        <v>21</v>
      </c>
      <c r="F88" s="435">
        <f>_xlfn.XLOOKUP(I88,[1]I_CI_5!$AI:$AI,[1]I_CI_5!$T:$T)</f>
        <v>2.0755200000000005</v>
      </c>
      <c r="I88" s="828" t="s">
        <v>1291</v>
      </c>
      <c r="J88" s="777"/>
      <c r="K88" s="777"/>
      <c r="L88" s="777"/>
      <c r="M88" s="777"/>
    </row>
    <row r="89" spans="2:13" s="316" customFormat="1" ht="15">
      <c r="B89" s="1079"/>
      <c r="C89" s="1079"/>
      <c r="D89" s="591" t="s">
        <v>32</v>
      </c>
      <c r="E89" s="591" t="s">
        <v>22</v>
      </c>
      <c r="F89" s="435">
        <f>_xlfn.XLOOKUP(I89,[1]I_CI_5!$AI:$AI,[1]I_CI_5!$T:$T)</f>
        <v>2.043936</v>
      </c>
      <c r="I89" s="828" t="s">
        <v>1292</v>
      </c>
      <c r="J89" s="777"/>
      <c r="K89" s="777"/>
      <c r="L89" s="777"/>
      <c r="M89" s="777"/>
    </row>
    <row r="90" spans="2:13" s="316" customFormat="1" ht="15">
      <c r="B90" s="1079"/>
      <c r="C90" s="1090"/>
      <c r="D90" s="317" t="s">
        <v>32</v>
      </c>
      <c r="E90" s="317" t="s">
        <v>23</v>
      </c>
      <c r="F90" s="435">
        <f>_xlfn.XLOOKUP(I90,[1]I_CI_5!$AI:$AI,[1]I_CI_5!$T:$T)</f>
        <v>1.9672319999999999</v>
      </c>
      <c r="I90" s="828" t="s">
        <v>1293</v>
      </c>
      <c r="J90" s="777"/>
      <c r="K90" s="777"/>
      <c r="L90" s="777"/>
      <c r="M90" s="777"/>
    </row>
    <row r="91" spans="2:13" s="316" customFormat="1" ht="15">
      <c r="B91" s="1079"/>
      <c r="C91" s="1090"/>
      <c r="D91" s="317" t="s">
        <v>32</v>
      </c>
      <c r="E91" s="317" t="s">
        <v>24</v>
      </c>
      <c r="F91" s="435">
        <f>_xlfn.XLOOKUP(I91,[1]I_CI_5!$AI:$AI,[1]I_CI_5!$T:$T)</f>
        <v>1.930752</v>
      </c>
      <c r="I91" s="828" t="s">
        <v>1294</v>
      </c>
      <c r="J91" s="777"/>
      <c r="K91" s="777"/>
      <c r="L91" s="777"/>
      <c r="M91" s="777"/>
    </row>
    <row r="92" spans="2:13" s="316" customFormat="1" ht="15">
      <c r="B92" s="1080"/>
      <c r="C92" s="1091"/>
      <c r="D92" s="317" t="s">
        <v>32</v>
      </c>
      <c r="E92" s="317" t="s">
        <v>25</v>
      </c>
      <c r="F92" s="435">
        <f>_xlfn.XLOOKUP(I92,[1]I_CI_5!$AI:$AI,[1]I_CI_5!$T:$T)</f>
        <v>1.8680832000000001</v>
      </c>
      <c r="I92" s="828" t="s">
        <v>1295</v>
      </c>
      <c r="J92" s="777"/>
      <c r="K92" s="777"/>
      <c r="L92" s="777"/>
      <c r="M92" s="777"/>
    </row>
    <row r="93" spans="2:13" s="316" customFormat="1" ht="15">
      <c r="B93" s="1078">
        <v>18</v>
      </c>
      <c r="C93" s="1097" t="s">
        <v>774</v>
      </c>
      <c r="D93" s="317" t="s">
        <v>32</v>
      </c>
      <c r="E93" s="317" t="s">
        <v>21</v>
      </c>
      <c r="F93" s="435">
        <f>_xlfn.XLOOKUP(I93,[1]I_CI_5!$AI:$AI,[1]I_CI_5!$T:$T)</f>
        <v>1.9672319999999999</v>
      </c>
      <c r="I93" s="828" t="s">
        <v>1296</v>
      </c>
      <c r="J93" s="777"/>
      <c r="K93" s="777"/>
      <c r="L93" s="777"/>
      <c r="M93" s="777"/>
    </row>
    <row r="94" spans="2:13" s="316" customFormat="1" ht="15">
      <c r="B94" s="1079"/>
      <c r="C94" s="1090"/>
      <c r="D94" s="317" t="s">
        <v>32</v>
      </c>
      <c r="E94" s="317" t="s">
        <v>22</v>
      </c>
      <c r="F94" s="435">
        <f>_xlfn.XLOOKUP(I94,[1]I_CI_5!$AI:$AI,[1]I_CI_5!$T:$T)</f>
        <v>1.9299139999999999</v>
      </c>
      <c r="I94" s="828" t="s">
        <v>1297</v>
      </c>
      <c r="J94" s="777"/>
      <c r="K94" s="777"/>
      <c r="L94" s="777"/>
      <c r="M94" s="777"/>
    </row>
    <row r="95" spans="2:13" s="316" customFormat="1" ht="15">
      <c r="B95" s="1079"/>
      <c r="C95" s="1090"/>
      <c r="D95" s="317" t="s">
        <v>32</v>
      </c>
      <c r="E95" s="317" t="s">
        <v>23</v>
      </c>
      <c r="F95" s="435">
        <f>_xlfn.XLOOKUP(I95,[1]I_CI_5!$AI:$AI,[1]I_CI_5!$T:$T)</f>
        <v>1.8871370000000001</v>
      </c>
      <c r="I95" s="828" t="s">
        <v>1298</v>
      </c>
      <c r="J95" s="777"/>
      <c r="K95" s="777"/>
      <c r="L95" s="777"/>
      <c r="M95" s="777"/>
    </row>
    <row r="96" spans="2:13" s="316" customFormat="1" ht="15">
      <c r="B96" s="1079"/>
      <c r="C96" s="1090"/>
      <c r="D96" s="317" t="s">
        <v>32</v>
      </c>
      <c r="E96" s="317" t="s">
        <v>24</v>
      </c>
      <c r="F96" s="435">
        <f>_xlfn.XLOOKUP(I96,[1]I_CI_5!$AI:$AI,[1]I_CI_5!$T:$T)</f>
        <v>1.8729988666666668</v>
      </c>
      <c r="I96" s="828" t="s">
        <v>1299</v>
      </c>
      <c r="J96" s="777"/>
      <c r="K96" s="777"/>
      <c r="L96" s="777"/>
      <c r="M96" s="777"/>
    </row>
    <row r="97" spans="2:13" s="316" customFormat="1" ht="15">
      <c r="B97" s="1079"/>
      <c r="C97" s="1090"/>
      <c r="D97" s="317" t="s">
        <v>32</v>
      </c>
      <c r="E97" s="317" t="s">
        <v>25</v>
      </c>
      <c r="F97" s="435">
        <f>_xlfn.XLOOKUP(I97,[1]I_CI_5!$AI:$AI,[1]I_CI_5!$T:$T)</f>
        <v>1.8426984916666669</v>
      </c>
      <c r="I97" s="828" t="s">
        <v>1300</v>
      </c>
      <c r="J97" s="777"/>
      <c r="K97" s="777"/>
      <c r="L97" s="777"/>
      <c r="M97" s="777"/>
    </row>
    <row r="98" spans="2:13" s="316" customFormat="1" ht="15">
      <c r="B98" s="1080"/>
      <c r="C98" s="1091"/>
      <c r="D98" s="317" t="s">
        <v>32</v>
      </c>
      <c r="E98" s="317" t="s">
        <v>30</v>
      </c>
      <c r="F98" s="435">
        <f>_xlfn.XLOOKUP(I98,[1]I_CI_5!$AI:$AI,[1]I_CI_5!$T:$T)</f>
        <v>1.8123981166666669</v>
      </c>
      <c r="I98" s="828" t="s">
        <v>1301</v>
      </c>
      <c r="J98" s="777"/>
      <c r="K98" s="777"/>
      <c r="L98" s="777"/>
      <c r="M98" s="777"/>
    </row>
    <row r="99" spans="2:13" s="316" customFormat="1" ht="15">
      <c r="B99" s="1078">
        <v>19</v>
      </c>
      <c r="C99" s="1097" t="s">
        <v>775</v>
      </c>
      <c r="D99" s="317" t="s">
        <v>32</v>
      </c>
      <c r="E99" s="317" t="s">
        <v>21</v>
      </c>
      <c r="F99" s="435">
        <f>_xlfn.XLOOKUP(I99,[1]I_CI_5!$AI:$AI,[1]I_CI_5!$T:$T)</f>
        <v>1.930992</v>
      </c>
      <c r="I99" s="828" t="s">
        <v>1302</v>
      </c>
      <c r="J99" s="777"/>
      <c r="K99" s="777"/>
      <c r="L99" s="777"/>
      <c r="M99" s="777"/>
    </row>
    <row r="100" spans="2:13" s="316" customFormat="1" ht="15">
      <c r="B100" s="1079"/>
      <c r="C100" s="1090"/>
      <c r="D100" s="317" t="s">
        <v>32</v>
      </c>
      <c r="E100" s="317" t="s">
        <v>22</v>
      </c>
      <c r="F100" s="435">
        <f>_xlfn.XLOOKUP(I100,[1]I_CI_5!$AI:$AI,[1]I_CI_5!$T:$T)</f>
        <v>1.8729988666666668</v>
      </c>
      <c r="I100" s="828" t="s">
        <v>1303</v>
      </c>
      <c r="J100" s="777"/>
      <c r="K100" s="777"/>
      <c r="L100" s="777"/>
      <c r="M100" s="777"/>
    </row>
    <row r="101" spans="2:13" s="316" customFormat="1" ht="15">
      <c r="B101" s="1079"/>
      <c r="C101" s="1090"/>
      <c r="D101" s="317" t="s">
        <v>32</v>
      </c>
      <c r="E101" s="317" t="s">
        <v>23</v>
      </c>
      <c r="F101" s="435">
        <f>_xlfn.XLOOKUP(I101,[1]I_CI_5!$AI:$AI,[1]I_CI_5!$T:$T)</f>
        <v>1.8616953833333334</v>
      </c>
      <c r="I101" s="828" t="s">
        <v>1304</v>
      </c>
      <c r="J101" s="777"/>
      <c r="K101" s="777"/>
      <c r="L101" s="777"/>
      <c r="M101" s="777"/>
    </row>
    <row r="102" spans="2:13" s="316" customFormat="1" ht="15">
      <c r="B102" s="1079"/>
      <c r="C102" s="1090"/>
      <c r="D102" s="317" t="s">
        <v>32</v>
      </c>
      <c r="E102" s="317" t="s">
        <v>24</v>
      </c>
      <c r="F102" s="435">
        <f>_xlfn.XLOOKUP(I102,[1]I_CI_5!$AI:$AI,[1]I_CI_5!$T:$T)</f>
        <v>1.8361847583333335</v>
      </c>
      <c r="I102" s="828" t="s">
        <v>1305</v>
      </c>
      <c r="J102" s="777"/>
      <c r="K102" s="777"/>
      <c r="L102" s="777"/>
      <c r="M102" s="777"/>
    </row>
    <row r="103" spans="2:13" s="316" customFormat="1" ht="15">
      <c r="B103" s="1079"/>
      <c r="C103" s="1090"/>
      <c r="D103" s="317" t="s">
        <v>32</v>
      </c>
      <c r="E103" s="317" t="s">
        <v>25</v>
      </c>
      <c r="F103" s="435">
        <f>_xlfn.XLOOKUP(I103,[1]I_CI_5!$AI:$AI,[1]I_CI_5!$T:$T)</f>
        <v>1.8320138375000004</v>
      </c>
      <c r="I103" s="828" t="s">
        <v>1306</v>
      </c>
      <c r="J103" s="777"/>
      <c r="K103" s="777"/>
      <c r="L103" s="777"/>
      <c r="M103" s="777"/>
    </row>
    <row r="104" spans="2:13" s="316" customFormat="1" ht="15">
      <c r="B104" s="1080"/>
      <c r="C104" s="1091"/>
      <c r="D104" s="317" t="s">
        <v>32</v>
      </c>
      <c r="E104" s="317" t="s">
        <v>30</v>
      </c>
      <c r="F104" s="435">
        <f>_xlfn.XLOOKUP(I104,[1]I_CI_5!$AI:$AI,[1]I_CI_5!$T:$T)</f>
        <v>1.8025613375000002</v>
      </c>
      <c r="I104" s="828" t="s">
        <v>1307</v>
      </c>
      <c r="J104" s="777"/>
      <c r="K104" s="777"/>
      <c r="L104" s="777"/>
      <c r="M104" s="777"/>
    </row>
    <row r="105" spans="2:13" s="316" customFormat="1" ht="25.5">
      <c r="B105" s="317">
        <v>20</v>
      </c>
      <c r="C105" s="317" t="s">
        <v>776</v>
      </c>
      <c r="D105" s="590" t="s">
        <v>32</v>
      </c>
      <c r="E105" s="590" t="s">
        <v>31</v>
      </c>
      <c r="F105" s="435">
        <f>_xlfn.XLOOKUP(I105,[1]I_CI_5!$AI:$AI,[1]I_CI_5!$T:$T)</f>
        <v>1.7851680000000001</v>
      </c>
      <c r="I105" s="828" t="s">
        <v>1308</v>
      </c>
      <c r="J105" s="777"/>
      <c r="K105" s="777"/>
      <c r="L105" s="777"/>
      <c r="M105" s="777"/>
    </row>
    <row r="106" spans="2:13" s="316" customFormat="1" ht="15">
      <c r="B106" s="1078">
        <v>21</v>
      </c>
      <c r="C106" s="1078" t="s">
        <v>777</v>
      </c>
      <c r="D106" s="590" t="s">
        <v>33</v>
      </c>
      <c r="E106" s="317" t="s">
        <v>21</v>
      </c>
      <c r="F106" s="435">
        <f>_xlfn.XLOOKUP(I106,[1]I_CI_5!$AI:$AI,[1]I_CI_5!$T:$T)</f>
        <v>2.0547648000000005</v>
      </c>
      <c r="I106" s="828" t="s">
        <v>1309</v>
      </c>
      <c r="J106" s="777"/>
      <c r="K106" s="777"/>
      <c r="L106" s="777"/>
      <c r="M106" s="777"/>
    </row>
    <row r="107" spans="2:13" s="316" customFormat="1" ht="15">
      <c r="B107" s="1079"/>
      <c r="C107" s="1079"/>
      <c r="D107" s="590" t="s">
        <v>33</v>
      </c>
      <c r="E107" s="319" t="s">
        <v>22</v>
      </c>
      <c r="F107" s="435">
        <f>_xlfn.XLOOKUP(I107,[1]I_CI_5!$AI:$AI,[1]I_CI_5!$T:$T)</f>
        <v>2.0234966399999998</v>
      </c>
      <c r="I107" s="828" t="s">
        <v>1310</v>
      </c>
      <c r="J107" s="777"/>
      <c r="K107" s="777"/>
      <c r="L107" s="777"/>
      <c r="M107" s="777"/>
    </row>
    <row r="108" spans="2:13" s="316" customFormat="1" ht="15">
      <c r="B108" s="1079"/>
      <c r="C108" s="1079"/>
      <c r="D108" s="590" t="s">
        <v>33</v>
      </c>
      <c r="E108" s="319" t="s">
        <v>23</v>
      </c>
      <c r="F108" s="435">
        <f>_xlfn.XLOOKUP(I108,[1]I_CI_5!$AI:$AI,[1]I_CI_5!$T:$T)</f>
        <v>1.9475596799999999</v>
      </c>
      <c r="I108" s="828" t="s">
        <v>1311</v>
      </c>
      <c r="J108" s="777"/>
      <c r="K108" s="777"/>
      <c r="L108" s="777"/>
      <c r="M108" s="777"/>
    </row>
    <row r="109" spans="2:13" s="316" customFormat="1" ht="15">
      <c r="B109" s="1079"/>
      <c r="C109" s="1079"/>
      <c r="D109" s="590" t="s">
        <v>33</v>
      </c>
      <c r="E109" s="319" t="s">
        <v>24</v>
      </c>
      <c r="F109" s="435">
        <f>_xlfn.XLOOKUP(I109,[1]I_CI_5!$AI:$AI,[1]I_CI_5!$T:$T)</f>
        <v>1.9114444800000001</v>
      </c>
      <c r="I109" s="828" t="s">
        <v>1312</v>
      </c>
      <c r="J109" s="777"/>
      <c r="K109" s="777"/>
      <c r="L109" s="777"/>
      <c r="M109" s="777"/>
    </row>
    <row r="110" spans="2:13" s="316" customFormat="1" ht="15">
      <c r="B110" s="1080"/>
      <c r="C110" s="1080"/>
      <c r="D110" s="590" t="s">
        <v>33</v>
      </c>
      <c r="E110" s="319" t="s">
        <v>25</v>
      </c>
      <c r="F110" s="435">
        <f>_xlfn.XLOOKUP(I110,[1]I_CI_5!$AI:$AI,[1]I_CI_5!$T:$T)</f>
        <v>1.849402368</v>
      </c>
      <c r="I110" s="828" t="s">
        <v>1313</v>
      </c>
      <c r="J110" s="777"/>
      <c r="K110" s="777"/>
      <c r="L110" s="777"/>
      <c r="M110" s="777"/>
    </row>
    <row r="111" spans="2:13" s="316" customFormat="1" ht="15">
      <c r="B111" s="1078">
        <v>22</v>
      </c>
      <c r="C111" s="1078" t="s">
        <v>781</v>
      </c>
      <c r="D111" s="590" t="s">
        <v>33</v>
      </c>
      <c r="E111" s="317" t="s">
        <v>21</v>
      </c>
      <c r="F111" s="435">
        <f>_xlfn.XLOOKUP(I111,[1]I_CI_5!$AI:$AI,[1]I_CI_5!$T:$T)</f>
        <v>1.9475596799999999</v>
      </c>
      <c r="I111" s="828" t="s">
        <v>1314</v>
      </c>
      <c r="J111" s="777"/>
      <c r="K111" s="777"/>
      <c r="L111" s="777"/>
      <c r="M111" s="777"/>
    </row>
    <row r="112" spans="2:13" s="316" customFormat="1" ht="15">
      <c r="B112" s="1079"/>
      <c r="C112" s="1079"/>
      <c r="D112" s="590" t="s">
        <v>33</v>
      </c>
      <c r="E112" s="319" t="s">
        <v>22</v>
      </c>
      <c r="F112" s="435">
        <f>_xlfn.XLOOKUP(I112,[1]I_CI_5!$AI:$AI,[1]I_CI_5!$T:$T)</f>
        <v>1.9106148599999999</v>
      </c>
      <c r="I112" s="828" t="s">
        <v>1315</v>
      </c>
      <c r="J112" s="777"/>
      <c r="K112" s="777"/>
      <c r="L112" s="777"/>
      <c r="M112" s="777"/>
    </row>
    <row r="113" spans="2:13" s="316" customFormat="1" ht="15">
      <c r="B113" s="1079"/>
      <c r="C113" s="1079"/>
      <c r="D113" s="590" t="s">
        <v>33</v>
      </c>
      <c r="E113" s="319" t="s">
        <v>23</v>
      </c>
      <c r="F113" s="435">
        <f>_xlfn.XLOOKUP(I113,[1]I_CI_5!$AI:$AI,[1]I_CI_5!$T:$T)</f>
        <v>1.86826563</v>
      </c>
      <c r="I113" s="828" t="s">
        <v>1316</v>
      </c>
      <c r="J113" s="777"/>
      <c r="K113" s="777"/>
      <c r="L113" s="777"/>
      <c r="M113" s="777"/>
    </row>
    <row r="114" spans="2:13" s="316" customFormat="1" ht="15">
      <c r="B114" s="1079"/>
      <c r="C114" s="1079"/>
      <c r="D114" s="590" t="s">
        <v>33</v>
      </c>
      <c r="E114" s="319" t="s">
        <v>24</v>
      </c>
      <c r="F114" s="435">
        <f>_xlfn.XLOOKUP(I114,[1]I_CI_5!$AI:$AI,[1]I_CI_5!$T:$T)</f>
        <v>1.8542688780000001</v>
      </c>
      <c r="I114" s="828" t="s">
        <v>1317</v>
      </c>
      <c r="J114" s="777"/>
      <c r="K114" s="777"/>
      <c r="L114" s="777"/>
      <c r="M114" s="777"/>
    </row>
    <row r="115" spans="2:13" s="316" customFormat="1" ht="15">
      <c r="B115" s="1079"/>
      <c r="C115" s="1079"/>
      <c r="D115" s="590" t="s">
        <v>33</v>
      </c>
      <c r="E115" s="319" t="s">
        <v>25</v>
      </c>
      <c r="F115" s="435">
        <f>_xlfn.XLOOKUP(I115,[1]I_CI_5!$AI:$AI,[1]I_CI_5!$T:$T)</f>
        <v>1.8242715067500002</v>
      </c>
      <c r="I115" s="828" t="s">
        <v>1318</v>
      </c>
      <c r="J115" s="777"/>
      <c r="K115" s="777"/>
      <c r="L115" s="777"/>
      <c r="M115" s="777"/>
    </row>
    <row r="116" spans="2:13" s="316" customFormat="1" ht="15">
      <c r="B116" s="1080"/>
      <c r="C116" s="1080"/>
      <c r="D116" s="590" t="s">
        <v>33</v>
      </c>
      <c r="E116" s="319" t="s">
        <v>30</v>
      </c>
      <c r="F116" s="435">
        <f>_xlfn.XLOOKUP(I116,[1]I_CI_5!$AI:$AI,[1]I_CI_5!$T:$T)</f>
        <v>1.7942741355000003</v>
      </c>
      <c r="I116" s="828" t="s">
        <v>1319</v>
      </c>
      <c r="J116" s="777"/>
      <c r="K116" s="777"/>
      <c r="L116" s="777"/>
      <c r="M116" s="777"/>
    </row>
    <row r="117" spans="2:13" s="316" customFormat="1" ht="15">
      <c r="B117" s="1078">
        <v>23</v>
      </c>
      <c r="C117" s="1078" t="s">
        <v>780</v>
      </c>
      <c r="D117" s="590" t="s">
        <v>33</v>
      </c>
      <c r="E117" s="317" t="s">
        <v>21</v>
      </c>
      <c r="F117" s="435">
        <f>_xlfn.XLOOKUP(I117,[1]I_CI_5!$AI:$AI,[1]I_CI_5!$T:$T)</f>
        <v>1.9116820800000001</v>
      </c>
      <c r="I117" s="828" t="s">
        <v>1320</v>
      </c>
      <c r="J117" s="777"/>
      <c r="K117" s="777"/>
      <c r="L117" s="777"/>
      <c r="M117" s="777"/>
    </row>
    <row r="118" spans="2:13" s="316" customFormat="1" ht="15">
      <c r="B118" s="1079"/>
      <c r="C118" s="1079"/>
      <c r="D118" s="590" t="s">
        <v>33</v>
      </c>
      <c r="E118" s="319" t="s">
        <v>22</v>
      </c>
      <c r="F118" s="435">
        <f>_xlfn.XLOOKUP(I118,[1]I_CI_5!$AI:$AI,[1]I_CI_5!$T:$T)</f>
        <v>1.8542688780000001</v>
      </c>
      <c r="I118" s="828" t="s">
        <v>1321</v>
      </c>
      <c r="J118" s="777"/>
      <c r="K118" s="777"/>
      <c r="L118" s="777"/>
      <c r="M118" s="777"/>
    </row>
    <row r="119" spans="2:13" s="316" customFormat="1" ht="15">
      <c r="B119" s="1079"/>
      <c r="C119" s="1079"/>
      <c r="D119" s="590" t="s">
        <v>33</v>
      </c>
      <c r="E119" s="319" t="s">
        <v>23</v>
      </c>
      <c r="F119" s="435">
        <f>_xlfn.XLOOKUP(I119,[1]I_CI_5!$AI:$AI,[1]I_CI_5!$T:$T)</f>
        <v>1.8430784295</v>
      </c>
      <c r="I119" s="828" t="s">
        <v>1322</v>
      </c>
      <c r="J119" s="777"/>
      <c r="K119" s="777"/>
      <c r="L119" s="777"/>
      <c r="M119" s="777"/>
    </row>
    <row r="120" spans="2:13" s="316" customFormat="1" ht="15">
      <c r="B120" s="1079"/>
      <c r="C120" s="1079"/>
      <c r="D120" s="590" t="s">
        <v>33</v>
      </c>
      <c r="E120" s="319" t="s">
        <v>24</v>
      </c>
      <c r="F120" s="435">
        <f>_xlfn.XLOOKUP(I120,[1]I_CI_5!$AI:$AI,[1]I_CI_5!$T:$T)</f>
        <v>1.8178229107500001</v>
      </c>
      <c r="I120" s="828" t="s">
        <v>1323</v>
      </c>
      <c r="J120" s="777"/>
      <c r="K120" s="777"/>
      <c r="L120" s="777"/>
      <c r="M120" s="777"/>
    </row>
    <row r="121" spans="2:13" s="316" customFormat="1" ht="15">
      <c r="B121" s="1079"/>
      <c r="C121" s="1079"/>
      <c r="D121" s="590" t="s">
        <v>33</v>
      </c>
      <c r="E121" s="319" t="s">
        <v>25</v>
      </c>
      <c r="F121" s="435">
        <f>_xlfn.XLOOKUP(I121,[1]I_CI_5!$AI:$AI,[1]I_CI_5!$T:$T)</f>
        <v>1.8136936991250003</v>
      </c>
      <c r="I121" s="828" t="s">
        <v>1324</v>
      </c>
      <c r="J121" s="777"/>
      <c r="K121" s="777"/>
      <c r="L121" s="777"/>
      <c r="M121" s="777"/>
    </row>
    <row r="122" spans="2:13" s="316" customFormat="1" ht="15">
      <c r="B122" s="1080"/>
      <c r="C122" s="1080"/>
      <c r="D122" s="590" t="s">
        <v>33</v>
      </c>
      <c r="E122" s="319" t="s">
        <v>30</v>
      </c>
      <c r="F122" s="435">
        <f>_xlfn.XLOOKUP(I122,[1]I_CI_5!$AI:$AI,[1]I_CI_5!$T:$T)</f>
        <v>1.7845357241250002</v>
      </c>
      <c r="I122" s="828" t="s">
        <v>1325</v>
      </c>
      <c r="J122" s="777"/>
      <c r="K122" s="777"/>
      <c r="L122" s="777"/>
      <c r="M122" s="777"/>
    </row>
    <row r="123" spans="2:13" s="316" customFormat="1" ht="25.5">
      <c r="B123" s="317">
        <v>24</v>
      </c>
      <c r="C123" s="317" t="s">
        <v>778</v>
      </c>
      <c r="D123" s="590" t="s">
        <v>33</v>
      </c>
      <c r="E123" s="319" t="s">
        <v>31</v>
      </c>
      <c r="F123" s="435">
        <f>_xlfn.XLOOKUP(I123,[1]I_CI_5!$AI:$AI,[1]I_CI_5!$T:$T)</f>
        <v>1.7673163200000002</v>
      </c>
      <c r="I123" s="828" t="s">
        <v>1326</v>
      </c>
      <c r="J123" s="777"/>
      <c r="K123" s="777"/>
      <c r="L123" s="777"/>
      <c r="M123" s="777"/>
    </row>
    <row r="124" spans="2:13" s="316" customFormat="1" ht="15">
      <c r="B124" s="1078">
        <v>25</v>
      </c>
      <c r="C124" s="1078" t="s">
        <v>779</v>
      </c>
      <c r="D124" s="590" t="s">
        <v>33</v>
      </c>
      <c r="E124" s="317" t="s">
        <v>21</v>
      </c>
      <c r="F124" s="435">
        <f>_xlfn.XLOOKUP(I124,[1]I_CI_5!$AI:$AI,[1]I_CI_5!$T:$T)</f>
        <v>1.9116820800000001</v>
      </c>
      <c r="I124" s="828" t="s">
        <v>1327</v>
      </c>
      <c r="J124" s="777"/>
      <c r="K124" s="777"/>
      <c r="L124" s="777"/>
      <c r="M124" s="777"/>
    </row>
    <row r="125" spans="2:13" s="316" customFormat="1" ht="15">
      <c r="B125" s="1079"/>
      <c r="C125" s="1079"/>
      <c r="D125" s="590" t="s">
        <v>33</v>
      </c>
      <c r="E125" s="319" t="s">
        <v>22</v>
      </c>
      <c r="F125" s="435">
        <f>_xlfn.XLOOKUP(I125,[1]I_CI_5!$AI:$AI,[1]I_CI_5!$T:$T)</f>
        <v>1.8542688780000001</v>
      </c>
      <c r="I125" s="828" t="s">
        <v>1328</v>
      </c>
      <c r="J125" s="777"/>
      <c r="K125" s="777"/>
      <c r="L125" s="777"/>
      <c r="M125" s="777"/>
    </row>
    <row r="126" spans="2:13" s="316" customFormat="1" ht="15">
      <c r="B126" s="1079"/>
      <c r="C126" s="1079"/>
      <c r="D126" s="590" t="s">
        <v>33</v>
      </c>
      <c r="E126" s="319" t="s">
        <v>23</v>
      </c>
      <c r="F126" s="435">
        <f>_xlfn.XLOOKUP(I126,[1]I_CI_5!$AI:$AI,[1]I_CI_5!$T:$T)</f>
        <v>1.8430784295</v>
      </c>
      <c r="I126" s="828" t="s">
        <v>1329</v>
      </c>
      <c r="J126" s="777"/>
      <c r="K126" s="777"/>
      <c r="L126" s="777"/>
      <c r="M126" s="777"/>
    </row>
    <row r="127" spans="2:13" s="316" customFormat="1" ht="15">
      <c r="B127" s="1079"/>
      <c r="C127" s="1079"/>
      <c r="D127" s="590" t="s">
        <v>33</v>
      </c>
      <c r="E127" s="319" t="s">
        <v>24</v>
      </c>
      <c r="F127" s="435">
        <f>_xlfn.XLOOKUP(I127,[1]I_CI_5!$AI:$AI,[1]I_CI_5!$T:$T)</f>
        <v>1.8178229107500001</v>
      </c>
      <c r="I127" s="828" t="s">
        <v>1330</v>
      </c>
      <c r="J127" s="777"/>
      <c r="K127" s="777"/>
      <c r="L127" s="777"/>
      <c r="M127" s="777"/>
    </row>
    <row r="128" spans="2:13" s="316" customFormat="1" ht="15">
      <c r="B128" s="1079"/>
      <c r="C128" s="1079"/>
      <c r="D128" s="590" t="s">
        <v>33</v>
      </c>
      <c r="E128" s="319" t="s">
        <v>25</v>
      </c>
      <c r="F128" s="435">
        <f>_xlfn.XLOOKUP(I128,[1]I_CI_5!$AI:$AI,[1]I_CI_5!$T:$T)</f>
        <v>1.8136936991250003</v>
      </c>
      <c r="I128" s="828" t="s">
        <v>1331</v>
      </c>
      <c r="J128" s="777"/>
      <c r="K128" s="777"/>
      <c r="L128" s="777"/>
      <c r="M128" s="777"/>
    </row>
    <row r="129" spans="1:16" s="316" customFormat="1" ht="15">
      <c r="B129" s="1079"/>
      <c r="C129" s="1079"/>
      <c r="D129" s="590" t="s">
        <v>33</v>
      </c>
      <c r="E129" s="319" t="s">
        <v>30</v>
      </c>
      <c r="F129" s="435">
        <f>_xlfn.XLOOKUP(I129,[1]I_CI_5!$AI:$AI,[1]I_CI_5!$T:$T)</f>
        <v>1.7845357241250002</v>
      </c>
      <c r="I129" s="828" t="s">
        <v>1332</v>
      </c>
      <c r="J129" s="777"/>
      <c r="K129" s="777"/>
      <c r="L129" s="777"/>
      <c r="M129" s="777"/>
    </row>
    <row r="130" spans="1:16" s="316" customFormat="1" ht="15">
      <c r="B130" s="1080"/>
      <c r="C130" s="1080"/>
      <c r="D130" s="590" t="s">
        <v>33</v>
      </c>
      <c r="E130" s="319" t="s">
        <v>31</v>
      </c>
      <c r="F130" s="435">
        <f>_xlfn.XLOOKUP(I130,[1]I_CI_5!$AI:$AI,[1]I_CI_5!$T:$T)</f>
        <v>1.7673163200000002</v>
      </c>
      <c r="I130" s="828" t="s">
        <v>1333</v>
      </c>
      <c r="J130" s="777"/>
      <c r="K130" s="777"/>
      <c r="L130" s="777"/>
      <c r="M130" s="777"/>
    </row>
    <row r="131" spans="1:16" s="316" customFormat="1">
      <c r="B131" s="1077">
        <v>26</v>
      </c>
      <c r="C131" s="1077" t="s">
        <v>973</v>
      </c>
      <c r="D131" s="763" t="s">
        <v>7</v>
      </c>
      <c r="E131" s="763" t="s">
        <v>974</v>
      </c>
      <c r="F131" s="776">
        <f>F124*M131</f>
        <v>2.1009835249069275</v>
      </c>
      <c r="G131" s="841"/>
      <c r="H131" s="836"/>
      <c r="I131" s="829" t="e">
        <f t="shared" ref="I131:I136" si="0">H131/O111</f>
        <v>#DIV/0!</v>
      </c>
      <c r="K131" s="316">
        <v>6554</v>
      </c>
      <c r="L131" s="316">
        <v>7203</v>
      </c>
      <c r="M131" s="848">
        <f>L131/K131</f>
        <v>1.0990234971010071</v>
      </c>
    </row>
    <row r="132" spans="1:16" s="316" customFormat="1">
      <c r="B132" s="1077"/>
      <c r="C132" s="1077"/>
      <c r="D132" s="763" t="s">
        <v>7</v>
      </c>
      <c r="E132" s="763" t="s">
        <v>975</v>
      </c>
      <c r="F132" s="776">
        <f t="shared" ref="F132:F133" si="1">F125*M132</f>
        <v>2.006295537279188</v>
      </c>
      <c r="G132" s="841"/>
      <c r="H132" s="836"/>
      <c r="I132" s="829" t="e">
        <f t="shared" si="0"/>
        <v>#DIV/0!</v>
      </c>
      <c r="K132" s="316">
        <v>6501</v>
      </c>
      <c r="L132" s="316">
        <v>7034</v>
      </c>
      <c r="M132" s="848">
        <f>L132/K132</f>
        <v>1.0819873865559144</v>
      </c>
    </row>
    <row r="133" spans="1:16" s="316" customFormat="1">
      <c r="B133" s="1077"/>
      <c r="C133" s="1077"/>
      <c r="D133" s="763" t="s">
        <v>7</v>
      </c>
      <c r="E133" s="763" t="s">
        <v>908</v>
      </c>
      <c r="F133" s="776">
        <f t="shared" si="1"/>
        <v>1.9788932377551194</v>
      </c>
      <c r="G133" s="841"/>
      <c r="H133" s="836"/>
      <c r="I133" s="829" t="e">
        <f t="shared" si="0"/>
        <v>#DIV/0!</v>
      </c>
      <c r="K133" s="316">
        <v>6446</v>
      </c>
      <c r="L133" s="316">
        <v>6921</v>
      </c>
      <c r="M133" s="848">
        <f>L133/K133</f>
        <v>1.073689109525287</v>
      </c>
    </row>
    <row r="134" spans="1:16" s="316" customFormat="1">
      <c r="B134" s="1077"/>
      <c r="C134" s="1077"/>
      <c r="D134" s="763" t="s">
        <v>7</v>
      </c>
      <c r="E134" s="763" t="s">
        <v>909</v>
      </c>
      <c r="F134" s="776">
        <f>F127*M134</f>
        <v>1.8986023985692775</v>
      </c>
      <c r="G134" s="841"/>
      <c r="H134" s="836"/>
      <c r="I134" s="829" t="e">
        <f t="shared" si="0"/>
        <v>#DIV/0!</v>
      </c>
      <c r="K134" s="316">
        <v>6391</v>
      </c>
      <c r="L134" s="316">
        <v>6675</v>
      </c>
      <c r="M134" s="848">
        <f>L134/K134</f>
        <v>1.0444374902206228</v>
      </c>
    </row>
    <row r="135" spans="1:16" s="316" customFormat="1">
      <c r="B135" s="1077"/>
      <c r="C135" s="1077"/>
      <c r="D135" s="763" t="s">
        <v>7</v>
      </c>
      <c r="E135" s="763" t="s">
        <v>976</v>
      </c>
      <c r="F135" s="776">
        <f>F128*M135</f>
        <v>1.8540488847927652</v>
      </c>
      <c r="G135" s="841"/>
      <c r="H135" s="836"/>
      <c r="I135" s="829" t="e">
        <f t="shared" si="0"/>
        <v>#DIV/0!</v>
      </c>
      <c r="K135" s="316">
        <v>6337</v>
      </c>
      <c r="L135" s="316">
        <v>6478</v>
      </c>
      <c r="M135" s="848">
        <f t="shared" ref="M135:M136" si="2">L135/K135</f>
        <v>1.0222502761559098</v>
      </c>
    </row>
    <row r="136" spans="1:16" s="316" customFormat="1">
      <c r="B136" s="1077"/>
      <c r="C136" s="1077"/>
      <c r="D136" s="763" t="s">
        <v>7</v>
      </c>
      <c r="E136" s="763" t="s">
        <v>34</v>
      </c>
      <c r="F136" s="776">
        <f>F130*M136</f>
        <v>1.7484671965616048</v>
      </c>
      <c r="G136" s="841"/>
      <c r="H136" s="836"/>
      <c r="I136" s="829" t="e">
        <f t="shared" si="0"/>
        <v>#DIV/0!</v>
      </c>
      <c r="K136" s="316">
        <v>6282</v>
      </c>
      <c r="L136" s="316">
        <v>6215</v>
      </c>
      <c r="M136" s="848">
        <f t="shared" si="2"/>
        <v>0.9893346068131168</v>
      </c>
      <c r="P136" s="849"/>
    </row>
    <row r="137" spans="1:16" s="316" customFormat="1">
      <c r="B137" s="1077">
        <v>27</v>
      </c>
      <c r="C137" s="1077" t="s">
        <v>973</v>
      </c>
      <c r="D137" s="590" t="s">
        <v>33</v>
      </c>
      <c r="E137" s="763" t="s">
        <v>974</v>
      </c>
      <c r="F137" s="600">
        <f>F134+0.01</f>
        <v>1.9086023985692775</v>
      </c>
      <c r="G137" s="613"/>
      <c r="H137" s="836"/>
      <c r="I137" s="829" t="e">
        <f t="shared" ref="I137:I142" si="3">F131/H137</f>
        <v>#DIV/0!</v>
      </c>
      <c r="L137" s="316">
        <v>6689</v>
      </c>
      <c r="M137" s="848"/>
      <c r="P137" s="848"/>
    </row>
    <row r="138" spans="1:16" s="316" customFormat="1">
      <c r="B138" s="1077"/>
      <c r="C138" s="1077"/>
      <c r="D138" s="590" t="s">
        <v>33</v>
      </c>
      <c r="E138" s="763" t="s">
        <v>975</v>
      </c>
      <c r="F138" s="600">
        <f>F137/M138</f>
        <v>1.8646608872253294</v>
      </c>
      <c r="G138" s="613"/>
      <c r="H138" s="836"/>
      <c r="I138" s="829" t="e">
        <f t="shared" si="3"/>
        <v>#DIV/0!</v>
      </c>
      <c r="L138" s="316">
        <v>6535</v>
      </c>
      <c r="M138" s="848">
        <f>L137/L138</f>
        <v>1.0235654169854629</v>
      </c>
    </row>
    <row r="139" spans="1:16" s="316" customFormat="1">
      <c r="B139" s="1077"/>
      <c r="C139" s="1077"/>
      <c r="D139" s="590" t="s">
        <v>33</v>
      </c>
      <c r="E139" s="763" t="s">
        <v>908</v>
      </c>
      <c r="F139" s="600">
        <f>F138/M139</f>
        <v>1.8355567693221948</v>
      </c>
      <c r="G139" s="613"/>
      <c r="H139" s="836"/>
      <c r="I139" s="829" t="e">
        <f t="shared" si="3"/>
        <v>#DIV/0!</v>
      </c>
      <c r="L139" s="316">
        <v>6433</v>
      </c>
      <c r="M139" s="848">
        <f>L138/L139</f>
        <v>1.0158557438209235</v>
      </c>
    </row>
    <row r="140" spans="1:16" s="316" customFormat="1">
      <c r="B140" s="1077"/>
      <c r="C140" s="1077"/>
      <c r="D140" s="590" t="s">
        <v>33</v>
      </c>
      <c r="E140" s="763" t="s">
        <v>909</v>
      </c>
      <c r="F140" s="600">
        <f>F139/M140</f>
        <v>1.7716418437309973</v>
      </c>
      <c r="G140" s="613"/>
      <c r="H140" s="836"/>
      <c r="I140" s="829" t="e">
        <f t="shared" si="3"/>
        <v>#DIV/0!</v>
      </c>
      <c r="L140" s="316">
        <v>6209</v>
      </c>
      <c r="M140" s="848">
        <f>L139/L140</f>
        <v>1.0360766629086811</v>
      </c>
    </row>
    <row r="141" spans="1:16" s="316" customFormat="1">
      <c r="B141" s="1077"/>
      <c r="C141" s="1077"/>
      <c r="D141" s="590" t="s">
        <v>33</v>
      </c>
      <c r="E141" s="763" t="s">
        <v>976</v>
      </c>
      <c r="F141" s="600">
        <f>F140/M141</f>
        <v>1.7205669701558888</v>
      </c>
      <c r="G141" s="613"/>
      <c r="H141" s="836"/>
      <c r="I141" s="829" t="e">
        <f t="shared" si="3"/>
        <v>#DIV/0!</v>
      </c>
      <c r="L141" s="316">
        <v>6030</v>
      </c>
      <c r="M141" s="848">
        <f>L140/L141</f>
        <v>1.0296849087893865</v>
      </c>
    </row>
    <row r="142" spans="1:16" s="316" customFormat="1">
      <c r="B142" s="1077"/>
      <c r="C142" s="1077"/>
      <c r="D142" s="590" t="s">
        <v>33</v>
      </c>
      <c r="E142" s="763" t="s">
        <v>34</v>
      </c>
      <c r="F142" s="600">
        <f>F141/M142</f>
        <v>1.6523720272259954</v>
      </c>
      <c r="G142" s="613"/>
      <c r="H142" s="836"/>
      <c r="I142" s="829" t="e">
        <f t="shared" si="3"/>
        <v>#DIV/0!</v>
      </c>
      <c r="L142" s="316">
        <v>5791</v>
      </c>
      <c r="M142" s="848">
        <f>L141/L142</f>
        <v>1.0412709376618892</v>
      </c>
    </row>
    <row r="143" spans="1:16" s="314" customFormat="1" ht="28.5" customHeight="1">
      <c r="A143" s="440"/>
      <c r="B143" s="1074" t="s">
        <v>2610</v>
      </c>
      <c r="C143" s="1075"/>
      <c r="D143" s="1075"/>
      <c r="E143" s="1075"/>
      <c r="F143" s="1076"/>
      <c r="G143" s="842"/>
    </row>
    <row r="144" spans="1:16" s="314" customFormat="1">
      <c r="A144" s="1000"/>
      <c r="B144" s="1069">
        <v>28</v>
      </c>
      <c r="C144" s="1066" t="s">
        <v>782</v>
      </c>
      <c r="D144" s="1001" t="s">
        <v>7</v>
      </c>
      <c r="E144" s="1001" t="s">
        <v>755</v>
      </c>
      <c r="F144" s="619">
        <f>_xlfn.XLOOKUP(I144,[1]I_CI_6!$AI:$AI,[1]I_CI_6!$T:$T)</f>
        <v>1.8565000000000003</v>
      </c>
      <c r="G144" s="843"/>
      <c r="I144" s="828" t="s">
        <v>1334</v>
      </c>
    </row>
    <row r="145" spans="1:11" s="314" customFormat="1">
      <c r="A145" s="1000"/>
      <c r="B145" s="1069"/>
      <c r="C145" s="1067"/>
      <c r="D145" s="1001" t="s">
        <v>7</v>
      </c>
      <c r="E145" s="1001" t="s">
        <v>471</v>
      </c>
      <c r="F145" s="619">
        <f>_xlfn.XLOOKUP(I145,[1]I_CI_6!$AI:$AI,[1]I_CI_6!$T:$T)</f>
        <v>1.78</v>
      </c>
      <c r="G145" s="843"/>
      <c r="I145" s="828" t="s">
        <v>1335</v>
      </c>
    </row>
    <row r="146" spans="1:11" s="314" customFormat="1">
      <c r="A146" s="1000"/>
      <c r="B146" s="1069"/>
      <c r="C146" s="1067"/>
      <c r="D146" s="1001" t="s">
        <v>7</v>
      </c>
      <c r="E146" s="1001" t="s">
        <v>756</v>
      </c>
      <c r="F146" s="619">
        <f>_xlfn.XLOOKUP(I146,[1]I_CI_6!$AI:$AI,[1]I_CI_6!$T:$T)</f>
        <v>1.7</v>
      </c>
      <c r="G146" s="997"/>
      <c r="I146" s="828" t="s">
        <v>1336</v>
      </c>
    </row>
    <row r="147" spans="1:11" s="314" customFormat="1">
      <c r="A147" s="1000"/>
      <c r="B147" s="1069"/>
      <c r="C147" s="1068"/>
      <c r="D147" s="1001" t="s">
        <v>7</v>
      </c>
      <c r="E147" s="1001" t="s">
        <v>34</v>
      </c>
      <c r="F147" s="619">
        <f>_xlfn.XLOOKUP(I147,[1]I_CI_6!$AI:$AI,[1]I_CI_6!$T:$T)</f>
        <v>1.6192</v>
      </c>
      <c r="G147" s="997"/>
      <c r="I147" s="828" t="s">
        <v>1337</v>
      </c>
    </row>
    <row r="148" spans="1:11" s="314" customFormat="1">
      <c r="A148" s="1000"/>
      <c r="B148" s="1064">
        <v>29</v>
      </c>
      <c r="C148" s="1070" t="s">
        <v>2863</v>
      </c>
      <c r="D148" s="1001" t="s">
        <v>7</v>
      </c>
      <c r="E148" s="1001" t="s">
        <v>755</v>
      </c>
      <c r="F148" s="619" cm="1">
        <f t="array" ref="F148:G148">'III CII'!F19:G19</f>
        <v>1.8284175000000003</v>
      </c>
      <c r="G148" s="997">
        <v>0</v>
      </c>
      <c r="I148" s="828" t="s">
        <v>1334</v>
      </c>
      <c r="J148" s="443"/>
    </row>
    <row r="149" spans="1:11" s="314" customFormat="1">
      <c r="A149" s="1000"/>
      <c r="B149" s="1064"/>
      <c r="C149" s="1067"/>
      <c r="D149" s="1001" t="s">
        <v>7</v>
      </c>
      <c r="E149" s="1001" t="s">
        <v>471</v>
      </c>
      <c r="F149" s="619" cm="1">
        <f t="array" ref="F149:G149">'III CII'!F20:G20</f>
        <v>1.7687189520000008</v>
      </c>
      <c r="G149" s="997" t="str">
        <v>-</v>
      </c>
      <c r="I149" s="828" t="s">
        <v>1335</v>
      </c>
      <c r="J149" s="443"/>
    </row>
    <row r="150" spans="1:11" s="314" customFormat="1">
      <c r="A150" s="1000"/>
      <c r="B150" s="1064"/>
      <c r="C150" s="1067"/>
      <c r="D150" s="1002" t="s">
        <v>7</v>
      </c>
      <c r="E150" s="1003" t="s">
        <v>756</v>
      </c>
      <c r="F150" s="619" cm="1">
        <f t="array" ref="F150:G150">'III CII'!F21:G21</f>
        <v>1.6079263200000005</v>
      </c>
      <c r="G150" s="997" t="str">
        <v>-</v>
      </c>
      <c r="I150" s="828" t="s">
        <v>1336</v>
      </c>
      <c r="J150" s="443"/>
    </row>
    <row r="151" spans="1:11" s="314" customFormat="1">
      <c r="A151" s="1000"/>
      <c r="B151" s="1065"/>
      <c r="C151" s="1068"/>
      <c r="D151" s="1002" t="s">
        <v>7</v>
      </c>
      <c r="E151" s="1003" t="s">
        <v>34</v>
      </c>
      <c r="F151" s="619" cm="1">
        <f t="array" ref="F151:G151">'III CII'!F22:G22</f>
        <v>1.541736</v>
      </c>
      <c r="G151" s="997" t="str">
        <v>-</v>
      </c>
      <c r="I151" s="828" t="s">
        <v>1337</v>
      </c>
      <c r="J151" s="443"/>
    </row>
    <row r="152" spans="1:11" customFormat="1">
      <c r="A152" s="1004"/>
      <c r="B152" s="1063">
        <v>30</v>
      </c>
      <c r="C152" s="1063" t="s">
        <v>2611</v>
      </c>
      <c r="D152" s="1005" t="s">
        <v>7</v>
      </c>
      <c r="E152" s="1005" t="s">
        <v>783</v>
      </c>
      <c r="F152" s="619">
        <f>_xlfn.XLOOKUP(I152,[1]I_CI_6!$AI:$AI,[1]I_CI_6!$T:$T)</f>
        <v>2</v>
      </c>
      <c r="G152" s="844"/>
      <c r="H152" s="314"/>
      <c r="I152" s="828" t="s">
        <v>1338</v>
      </c>
      <c r="K152" s="314"/>
    </row>
    <row r="153" spans="1:11" customFormat="1">
      <c r="A153" s="1004"/>
      <c r="B153" s="1064"/>
      <c r="C153" s="1064"/>
      <c r="D153" s="1006" t="s">
        <v>7</v>
      </c>
      <c r="E153" s="1001" t="s">
        <v>755</v>
      </c>
      <c r="F153" s="619">
        <f>_xlfn.XLOOKUP(I153,[1]I_CI_6!$AI:$AI,[1]I_CI_6!$T:$T)</f>
        <v>1.91</v>
      </c>
      <c r="G153" s="844"/>
      <c r="H153" s="314"/>
      <c r="I153" s="828" t="s">
        <v>1339</v>
      </c>
      <c r="K153" s="314"/>
    </row>
    <row r="154" spans="1:11" customFormat="1">
      <c r="A154" s="1004"/>
      <c r="B154" s="1064"/>
      <c r="C154" s="1064"/>
      <c r="D154" s="1006" t="s">
        <v>7</v>
      </c>
      <c r="E154" s="1001" t="s">
        <v>471</v>
      </c>
      <c r="F154" s="619">
        <f>_xlfn.XLOOKUP(I154,[1]I_CI_6!$AI:$AI,[1]I_CI_6!$T:$T)</f>
        <v>1.83</v>
      </c>
      <c r="G154" s="844"/>
      <c r="H154" s="314"/>
      <c r="I154" s="828" t="s">
        <v>1340</v>
      </c>
      <c r="K154" s="314"/>
    </row>
    <row r="155" spans="1:11" customFormat="1">
      <c r="A155" s="1004"/>
      <c r="B155" s="1065"/>
      <c r="C155" s="1065"/>
      <c r="D155" s="1006" t="s">
        <v>7</v>
      </c>
      <c r="E155" s="1001" t="s">
        <v>34</v>
      </c>
      <c r="F155" s="619">
        <f>_xlfn.XLOOKUP(I155,[1]I_CI_6!$AI:$AI,[1]I_CI_6!$T:$T)</f>
        <v>1.74</v>
      </c>
      <c r="G155" s="844"/>
      <c r="H155" s="314"/>
      <c r="I155" s="828" t="s">
        <v>1341</v>
      </c>
      <c r="K155" s="314"/>
    </row>
    <row r="156" spans="1:11" s="314" customFormat="1">
      <c r="A156" s="1000"/>
      <c r="B156" s="1063">
        <v>31</v>
      </c>
      <c r="C156" s="1066" t="s">
        <v>784</v>
      </c>
      <c r="D156" s="1001" t="s">
        <v>7</v>
      </c>
      <c r="E156" s="1001" t="s">
        <v>755</v>
      </c>
      <c r="F156" s="619">
        <f>_xlfn.XLOOKUP(I156,[1]I_CI_6!$AI:$AI,[1]I_CI_6!$T:$T)</f>
        <v>1.8565000000000003</v>
      </c>
      <c r="G156" s="844"/>
      <c r="I156" s="828" t="s">
        <v>1342</v>
      </c>
    </row>
    <row r="157" spans="1:11" s="314" customFormat="1">
      <c r="A157" s="1000"/>
      <c r="B157" s="1064"/>
      <c r="C157" s="1067"/>
      <c r="D157" s="1001" t="s">
        <v>7</v>
      </c>
      <c r="E157" s="1001" t="s">
        <v>471</v>
      </c>
      <c r="F157" s="619">
        <f>_xlfn.XLOOKUP(I157,[1]I_CI_6!$AI:$AI,[1]I_CI_6!$T:$T)</f>
        <v>1.78</v>
      </c>
      <c r="G157" s="844"/>
      <c r="I157" s="828" t="s">
        <v>1343</v>
      </c>
    </row>
    <row r="158" spans="1:11" s="314" customFormat="1">
      <c r="A158" s="1000"/>
      <c r="B158" s="1064"/>
      <c r="C158" s="1067"/>
      <c r="D158" s="1001" t="s">
        <v>7</v>
      </c>
      <c r="E158" s="1001" t="s">
        <v>756</v>
      </c>
      <c r="F158" s="619">
        <f>_xlfn.XLOOKUP(I158,[1]I_CI_6!$AI:$AI,[1]I_CI_6!$T:$T)</f>
        <v>1.7</v>
      </c>
      <c r="G158" s="844"/>
      <c r="I158" s="828" t="s">
        <v>1344</v>
      </c>
    </row>
    <row r="159" spans="1:11" s="314" customFormat="1">
      <c r="A159" s="1000"/>
      <c r="B159" s="1065"/>
      <c r="C159" s="1068"/>
      <c r="D159" s="1001" t="s">
        <v>7</v>
      </c>
      <c r="E159" s="1001" t="s">
        <v>34</v>
      </c>
      <c r="F159" s="619">
        <f>_xlfn.XLOOKUP(I159,[1]I_CI_6!$AI:$AI,[1]I_CI_6!$T:$T)</f>
        <v>1.6192</v>
      </c>
      <c r="G159" s="844"/>
      <c r="I159" s="828" t="s">
        <v>1345</v>
      </c>
    </row>
    <row r="160" spans="1:11" s="314" customFormat="1">
      <c r="A160" s="1000"/>
      <c r="B160" s="1063">
        <v>32</v>
      </c>
      <c r="C160" s="1066" t="s">
        <v>785</v>
      </c>
      <c r="D160" s="1001" t="s">
        <v>7</v>
      </c>
      <c r="E160" s="1006" t="s">
        <v>783</v>
      </c>
      <c r="F160" s="619">
        <f>_xlfn.XLOOKUP(I160,[1]I_CI_6!$AI:$AI,[1]I_CI_6!$T:$T)</f>
        <v>1.76</v>
      </c>
      <c r="G160" s="844"/>
      <c r="I160" s="828" t="s">
        <v>1346</v>
      </c>
    </row>
    <row r="161" spans="1:9" s="314" customFormat="1">
      <c r="A161" s="1000"/>
      <c r="B161" s="1064"/>
      <c r="C161" s="1067"/>
      <c r="D161" s="1001" t="s">
        <v>7</v>
      </c>
      <c r="E161" s="1001" t="s">
        <v>755</v>
      </c>
      <c r="F161" s="619">
        <f>_xlfn.XLOOKUP(I161,[1]I_CI_6!$AI:$AI,[1]I_CI_6!$T:$T)</f>
        <v>1.69</v>
      </c>
      <c r="G161" s="844"/>
      <c r="I161" s="828" t="s">
        <v>1347</v>
      </c>
    </row>
    <row r="162" spans="1:9" s="314" customFormat="1">
      <c r="A162" s="1000"/>
      <c r="B162" s="1064"/>
      <c r="C162" s="1067"/>
      <c r="D162" s="1001" t="s">
        <v>7</v>
      </c>
      <c r="E162" s="1001" t="s">
        <v>471</v>
      </c>
      <c r="F162" s="619">
        <f>_xlfn.XLOOKUP(I162,[1]I_CI_6!$AI:$AI,[1]I_CI_6!$T:$T)</f>
        <v>1.63</v>
      </c>
      <c r="G162" s="844"/>
      <c r="I162" s="828" t="s">
        <v>1348</v>
      </c>
    </row>
    <row r="163" spans="1:9" s="314" customFormat="1">
      <c r="A163" s="1000"/>
      <c r="B163" s="1065"/>
      <c r="C163" s="1068"/>
      <c r="D163" s="1001" t="s">
        <v>7</v>
      </c>
      <c r="E163" s="1001" t="s">
        <v>34</v>
      </c>
      <c r="F163" s="619">
        <f>_xlfn.XLOOKUP(I163,[1]I_CI_6!$AI:$AI,[1]I_CI_6!$T:$T)</f>
        <v>1.56</v>
      </c>
      <c r="G163" s="844"/>
      <c r="I163" s="828" t="s">
        <v>1349</v>
      </c>
    </row>
    <row r="164" spans="1:9" customFormat="1" ht="15">
      <c r="A164" s="1004"/>
      <c r="B164" s="1063">
        <v>33</v>
      </c>
      <c r="C164" s="1071" t="s">
        <v>786</v>
      </c>
      <c r="D164" s="1006" t="s">
        <v>7</v>
      </c>
      <c r="E164" s="1006" t="s">
        <v>783</v>
      </c>
      <c r="F164" s="619">
        <f>F165+0.02</f>
        <v>1.74</v>
      </c>
      <c r="G164" s="844"/>
      <c r="I164" s="828"/>
    </row>
    <row r="165" spans="1:9" customFormat="1" ht="15">
      <c r="A165" s="1004"/>
      <c r="B165" s="1064"/>
      <c r="C165" s="1072"/>
      <c r="D165" s="1006" t="s">
        <v>7</v>
      </c>
      <c r="E165" s="1001" t="s">
        <v>755</v>
      </c>
      <c r="F165" s="619">
        <f>_xlfn.XLOOKUP(I165,[1]I_CI_6!$AI:$AI,[1]I_CI_6!$T:$T)</f>
        <v>1.72</v>
      </c>
      <c r="G165" s="844"/>
      <c r="I165" s="828" t="s">
        <v>1350</v>
      </c>
    </row>
    <row r="166" spans="1:9" customFormat="1" ht="15">
      <c r="A166" s="1004"/>
      <c r="B166" s="1064"/>
      <c r="C166" s="1072"/>
      <c r="D166" s="1006" t="s">
        <v>7</v>
      </c>
      <c r="E166" s="1001" t="s">
        <v>471</v>
      </c>
      <c r="F166" s="619">
        <f>_xlfn.XLOOKUP(I166,[1]I_CI_6!$AI:$AI,[1]I_CI_6!$T:$T)</f>
        <v>1.66</v>
      </c>
      <c r="G166" s="844"/>
      <c r="I166" s="828" t="s">
        <v>1351</v>
      </c>
    </row>
    <row r="167" spans="1:9" customFormat="1" ht="15">
      <c r="A167" s="1004"/>
      <c r="B167" s="1064"/>
      <c r="C167" s="1073"/>
      <c r="D167" s="1006" t="s">
        <v>7</v>
      </c>
      <c r="E167" s="1001" t="s">
        <v>34</v>
      </c>
      <c r="F167" s="619">
        <f>_xlfn.XLOOKUP(I167,[1]I_CI_6!$AI:$AI,[1]I_CI_6!$T:$T)</f>
        <v>1.54</v>
      </c>
      <c r="G167" s="844"/>
      <c r="I167" s="828" t="s">
        <v>1352</v>
      </c>
    </row>
    <row r="168" spans="1:9" s="314" customFormat="1">
      <c r="A168" s="1000"/>
      <c r="B168" s="1069">
        <v>34</v>
      </c>
      <c r="C168" s="1066" t="s">
        <v>787</v>
      </c>
      <c r="D168" s="1007" t="s">
        <v>7</v>
      </c>
      <c r="E168" s="1006" t="s">
        <v>783</v>
      </c>
      <c r="F168" s="619">
        <f>F164</f>
        <v>1.74</v>
      </c>
      <c r="G168" s="845"/>
      <c r="I168" s="850"/>
    </row>
    <row r="169" spans="1:9" s="314" customFormat="1">
      <c r="A169" s="1000"/>
      <c r="B169" s="1069"/>
      <c r="C169" s="1067"/>
      <c r="D169" s="1001" t="s">
        <v>7</v>
      </c>
      <c r="E169" s="1001" t="s">
        <v>755</v>
      </c>
      <c r="F169" s="619">
        <f>_xlfn.XLOOKUP(I169,[1]I_CI_6!$AI:$AI,[1]I_CI_6!$T:$T)</f>
        <v>1.72</v>
      </c>
      <c r="G169" s="844"/>
      <c r="I169" s="828" t="s">
        <v>1350</v>
      </c>
    </row>
    <row r="170" spans="1:9" s="314" customFormat="1">
      <c r="A170" s="1000"/>
      <c r="B170" s="1069"/>
      <c r="C170" s="1067"/>
      <c r="D170" s="1001" t="s">
        <v>7</v>
      </c>
      <c r="E170" s="1001" t="s">
        <v>471</v>
      </c>
      <c r="F170" s="619">
        <f>_xlfn.XLOOKUP(I170,[1]I_CI_6!$AI:$AI,[1]I_CI_6!$T:$T)</f>
        <v>1.66</v>
      </c>
      <c r="G170" s="844"/>
      <c r="I170" s="828" t="s">
        <v>1351</v>
      </c>
    </row>
    <row r="171" spans="1:9" s="314" customFormat="1">
      <c r="A171" s="1000"/>
      <c r="B171" s="1069"/>
      <c r="C171" s="1068"/>
      <c r="D171" s="1001" t="s">
        <v>7</v>
      </c>
      <c r="E171" s="1001" t="s">
        <v>34</v>
      </c>
      <c r="F171" s="619">
        <f>_xlfn.XLOOKUP(I171,[1]I_CI_6!$AI:$AI,[1]I_CI_6!$T:$T)</f>
        <v>1.54</v>
      </c>
      <c r="G171" s="844"/>
      <c r="I171" s="828" t="s">
        <v>1352</v>
      </c>
    </row>
    <row r="172" spans="1:9" s="314" customFormat="1">
      <c r="A172" s="1000"/>
      <c r="B172" s="1063">
        <v>35</v>
      </c>
      <c r="C172" s="1066" t="s">
        <v>788</v>
      </c>
      <c r="D172" s="1001" t="s">
        <v>7</v>
      </c>
      <c r="E172" s="1001" t="s">
        <v>755</v>
      </c>
      <c r="F172" s="619">
        <f>_xlfn.XLOOKUP(I172,[1]I_CI_6!$AI:$AI,[1]I_CI_6!$T:$T)</f>
        <v>1.8</v>
      </c>
      <c r="G172" s="844"/>
      <c r="I172" s="828" t="s">
        <v>1353</v>
      </c>
    </row>
    <row r="173" spans="1:9" s="314" customFormat="1">
      <c r="A173" s="1000"/>
      <c r="B173" s="1064"/>
      <c r="C173" s="1067"/>
      <c r="D173" s="1001" t="s">
        <v>7</v>
      </c>
      <c r="E173" s="1001" t="s">
        <v>471</v>
      </c>
      <c r="F173" s="619">
        <f>_xlfn.XLOOKUP(I173,[1]I_CI_6!$AI:$AI,[1]I_CI_6!$T:$T)</f>
        <v>1.73</v>
      </c>
      <c r="G173" s="844"/>
      <c r="I173" s="828" t="s">
        <v>1354</v>
      </c>
    </row>
    <row r="174" spans="1:9" s="314" customFormat="1">
      <c r="A174" s="1000"/>
      <c r="B174" s="1064"/>
      <c r="C174" s="1067"/>
      <c r="D174" s="1001" t="s">
        <v>7</v>
      </c>
      <c r="E174" s="1001" t="s">
        <v>756</v>
      </c>
      <c r="F174" s="619">
        <f>_xlfn.XLOOKUP(I174,[1]I_CI_6!$AI:$AI,[1]I_CI_6!$T:$T)</f>
        <v>1.66</v>
      </c>
      <c r="G174" s="844"/>
      <c r="I174" s="828" t="s">
        <v>1355</v>
      </c>
    </row>
    <row r="175" spans="1:9" s="314" customFormat="1">
      <c r="A175" s="1000"/>
      <c r="B175" s="1065"/>
      <c r="C175" s="1068"/>
      <c r="D175" s="1001" t="s">
        <v>7</v>
      </c>
      <c r="E175" s="1001" t="s">
        <v>34</v>
      </c>
      <c r="F175" s="619">
        <f>_xlfn.XLOOKUP(I175,[1]I_CI_6!$AI:$AI,[1]I_CI_6!$T:$T)</f>
        <v>1.6</v>
      </c>
      <c r="G175" s="844"/>
      <c r="I175" s="828" t="s">
        <v>1356</v>
      </c>
    </row>
    <row r="176" spans="1:9" s="314" customFormat="1">
      <c r="A176" s="1000"/>
      <c r="B176" s="1069">
        <v>36</v>
      </c>
      <c r="C176" s="1066" t="s">
        <v>782</v>
      </c>
      <c r="D176" s="1001" t="s">
        <v>32</v>
      </c>
      <c r="E176" s="1001" t="s">
        <v>755</v>
      </c>
      <c r="F176" s="619">
        <f>_xlfn.XLOOKUP(I176,[1]I_CI_6!$AI:$AI,[1]I_CI_6!$T:$T)</f>
        <v>1.69</v>
      </c>
      <c r="G176" s="844"/>
      <c r="I176" s="828" t="s">
        <v>1357</v>
      </c>
    </row>
    <row r="177" spans="1:11" s="314" customFormat="1">
      <c r="A177" s="1000"/>
      <c r="B177" s="1069"/>
      <c r="C177" s="1067"/>
      <c r="D177" s="1001" t="s">
        <v>32</v>
      </c>
      <c r="E177" s="1001" t="s">
        <v>471</v>
      </c>
      <c r="F177" s="619">
        <f>_xlfn.XLOOKUP(I177,[1]I_CI_6!$AI:$AI,[1]I_CI_6!$T:$T)</f>
        <v>1.62</v>
      </c>
      <c r="G177" s="844"/>
      <c r="I177" s="828" t="s">
        <v>1358</v>
      </c>
    </row>
    <row r="178" spans="1:11" s="314" customFormat="1">
      <c r="A178" s="1000"/>
      <c r="B178" s="1069"/>
      <c r="C178" s="1067"/>
      <c r="D178" s="1001" t="s">
        <v>32</v>
      </c>
      <c r="E178" s="1001" t="s">
        <v>756</v>
      </c>
      <c r="F178" s="619">
        <f>_xlfn.XLOOKUP(I178,[1]I_CI_6!$AI:$AI,[1]I_CI_6!$T:$T)</f>
        <v>1.56</v>
      </c>
      <c r="G178" s="844"/>
      <c r="I178" s="828" t="s">
        <v>1359</v>
      </c>
    </row>
    <row r="179" spans="1:11" s="314" customFormat="1">
      <c r="A179" s="1000"/>
      <c r="B179" s="1069"/>
      <c r="C179" s="1068"/>
      <c r="D179" s="1001" t="s">
        <v>32</v>
      </c>
      <c r="E179" s="1001" t="s">
        <v>34</v>
      </c>
      <c r="F179" s="619">
        <f>_xlfn.XLOOKUP(I179,[1]I_CI_6!$AI:$AI,[1]I_CI_6!$T:$T)</f>
        <v>1.5</v>
      </c>
      <c r="G179" s="998"/>
      <c r="I179" s="828" t="s">
        <v>1360</v>
      </c>
    </row>
    <row r="180" spans="1:11" s="314" customFormat="1">
      <c r="A180" s="1000"/>
      <c r="B180" s="1064">
        <v>37</v>
      </c>
      <c r="C180" s="1070" t="s">
        <v>2864</v>
      </c>
      <c r="D180" s="1001" t="s">
        <v>32</v>
      </c>
      <c r="E180" s="1001" t="s">
        <v>755</v>
      </c>
      <c r="F180" s="619" cm="1">
        <f t="array" ref="F180:G180">'III CII'!F23:G23</f>
        <v>1.575029308125</v>
      </c>
      <c r="G180" s="999" t="str">
        <v>-</v>
      </c>
      <c r="I180" s="828" t="s">
        <v>1357</v>
      </c>
      <c r="J180" s="443"/>
      <c r="K180" s="443"/>
    </row>
    <row r="181" spans="1:11" s="314" customFormat="1">
      <c r="A181" s="1000"/>
      <c r="B181" s="1064"/>
      <c r="C181" s="1067"/>
      <c r="D181" s="1001" t="s">
        <v>32</v>
      </c>
      <c r="E181" s="1001" t="s">
        <v>471</v>
      </c>
      <c r="F181" s="619" cm="1">
        <f t="array" ref="F181:G181">'III CII'!F24:G24</f>
        <v>1.4533062038950002</v>
      </c>
      <c r="G181" s="999" t="str">
        <v>-</v>
      </c>
      <c r="I181" s="828" t="s">
        <v>1358</v>
      </c>
      <c r="J181" s="443"/>
      <c r="K181" s="443"/>
    </row>
    <row r="182" spans="1:11" s="314" customFormat="1">
      <c r="A182" s="1000"/>
      <c r="B182" s="1064"/>
      <c r="C182" s="1067"/>
      <c r="D182" s="1001" t="s">
        <v>32</v>
      </c>
      <c r="E182" s="1001" t="s">
        <v>756</v>
      </c>
      <c r="F182" s="619" cm="1">
        <f t="array" ref="F182:G182">'III CII'!F25:G25</f>
        <v>1.37671511534375</v>
      </c>
      <c r="G182" s="999" t="str">
        <v>-</v>
      </c>
      <c r="I182" s="828" t="s">
        <v>1359</v>
      </c>
      <c r="J182" s="443"/>
      <c r="K182" s="443"/>
    </row>
    <row r="183" spans="1:11" s="314" customFormat="1">
      <c r="A183" s="1000"/>
      <c r="B183" s="1065"/>
      <c r="C183" s="1068"/>
      <c r="D183" s="1001" t="s">
        <v>32</v>
      </c>
      <c r="E183" s="1001" t="s">
        <v>34</v>
      </c>
      <c r="F183" s="619" cm="1">
        <f t="array" ref="F183:G183">'III CII'!F26:G26</f>
        <v>1.3369057197234375</v>
      </c>
      <c r="G183" s="999" t="str">
        <v>-</v>
      </c>
      <c r="I183" s="828" t="s">
        <v>1360</v>
      </c>
      <c r="J183" s="443"/>
      <c r="K183" s="443"/>
    </row>
    <row r="184" spans="1:11" customFormat="1">
      <c r="A184" s="1004"/>
      <c r="B184" s="1063">
        <v>38</v>
      </c>
      <c r="C184" s="1063" t="s">
        <v>2612</v>
      </c>
      <c r="D184" s="1006" t="s">
        <v>32</v>
      </c>
      <c r="E184" s="1001" t="s">
        <v>755</v>
      </c>
      <c r="F184" s="619">
        <f>_xlfn.XLOOKUP(I184,[1]I_CI_6!$AI:$AI,[1]I_CI_6!$T:$T)</f>
        <v>1.73</v>
      </c>
      <c r="G184" s="844"/>
      <c r="H184" s="314"/>
      <c r="I184" s="828" t="s">
        <v>1361</v>
      </c>
    </row>
    <row r="185" spans="1:11" customFormat="1">
      <c r="A185" s="1004"/>
      <c r="B185" s="1064"/>
      <c r="C185" s="1064"/>
      <c r="D185" s="1006" t="s">
        <v>32</v>
      </c>
      <c r="E185" s="1001" t="s">
        <v>471</v>
      </c>
      <c r="F185" s="619">
        <f>_xlfn.XLOOKUP(I185,[1]I_CI_6!$AI:$AI,[1]I_CI_6!$T:$T)</f>
        <v>1.65</v>
      </c>
      <c r="G185" s="844"/>
      <c r="H185" s="314"/>
      <c r="I185" s="828" t="s">
        <v>1362</v>
      </c>
    </row>
    <row r="186" spans="1:11" customFormat="1">
      <c r="A186" s="1004"/>
      <c r="B186" s="1064"/>
      <c r="C186" s="1064"/>
      <c r="D186" s="1006" t="s">
        <v>32</v>
      </c>
      <c r="E186" s="1001" t="s">
        <v>756</v>
      </c>
      <c r="F186" s="619">
        <f>_xlfn.XLOOKUP(I186,[1]I_CI_6!$AI:$AI,[1]I_CI_6!$T:$T)</f>
        <v>1.59</v>
      </c>
      <c r="G186" s="844"/>
      <c r="H186" s="314"/>
      <c r="I186" s="828" t="s">
        <v>1363</v>
      </c>
    </row>
    <row r="187" spans="1:11" customFormat="1">
      <c r="A187" s="1004"/>
      <c r="B187" s="1065"/>
      <c r="C187" s="1065"/>
      <c r="D187" s="1006" t="s">
        <v>32</v>
      </c>
      <c r="E187" s="1001" t="s">
        <v>34</v>
      </c>
      <c r="F187" s="619">
        <f>_xlfn.XLOOKUP(I187,[1]I_CI_6!$AI:$AI,[1]I_CI_6!$T:$T)</f>
        <v>1.52</v>
      </c>
      <c r="G187" s="844"/>
      <c r="H187" s="314"/>
      <c r="I187" s="828" t="s">
        <v>1364</v>
      </c>
    </row>
    <row r="188" spans="1:11" s="314" customFormat="1">
      <c r="A188" s="1000"/>
      <c r="B188" s="1063">
        <v>39</v>
      </c>
      <c r="C188" s="1066" t="s">
        <v>789</v>
      </c>
      <c r="D188" s="1001" t="s">
        <v>32</v>
      </c>
      <c r="E188" s="1001" t="s">
        <v>755</v>
      </c>
      <c r="F188" s="619">
        <f>_xlfn.XLOOKUP(I188,[1]I_CI_6!$AI:$AI,[1]I_CI_6!$T:$T)</f>
        <v>1.69</v>
      </c>
      <c r="G188" s="844"/>
      <c r="I188" s="828" t="s">
        <v>1365</v>
      </c>
    </row>
    <row r="189" spans="1:11" s="314" customFormat="1">
      <c r="A189" s="1000"/>
      <c r="B189" s="1064"/>
      <c r="C189" s="1067"/>
      <c r="D189" s="1001" t="s">
        <v>32</v>
      </c>
      <c r="E189" s="1001" t="s">
        <v>471</v>
      </c>
      <c r="F189" s="619">
        <f>_xlfn.XLOOKUP(I189,[1]I_CI_6!$AI:$AI,[1]I_CI_6!$T:$T)</f>
        <v>1.62</v>
      </c>
      <c r="G189" s="844"/>
      <c r="I189" s="828" t="s">
        <v>1366</v>
      </c>
    </row>
    <row r="190" spans="1:11" s="314" customFormat="1">
      <c r="A190" s="1000"/>
      <c r="B190" s="1064"/>
      <c r="C190" s="1067"/>
      <c r="D190" s="1001" t="s">
        <v>32</v>
      </c>
      <c r="E190" s="1001" t="s">
        <v>756</v>
      </c>
      <c r="F190" s="619">
        <f>_xlfn.XLOOKUP(I190,[1]I_CI_6!$AI:$AI,[1]I_CI_6!$T:$T)</f>
        <v>1.56</v>
      </c>
      <c r="G190" s="844"/>
      <c r="I190" s="828" t="s">
        <v>1367</v>
      </c>
    </row>
    <row r="191" spans="1:11" s="314" customFormat="1">
      <c r="A191" s="1000"/>
      <c r="B191" s="1065"/>
      <c r="C191" s="1068"/>
      <c r="D191" s="1001" t="s">
        <v>32</v>
      </c>
      <c r="E191" s="1001" t="s">
        <v>34</v>
      </c>
      <c r="F191" s="619">
        <f>_xlfn.XLOOKUP(I191,[1]I_CI_6!$AI:$AI,[1]I_CI_6!$T:$T)</f>
        <v>1.5</v>
      </c>
      <c r="G191" s="844"/>
      <c r="I191" s="828" t="s">
        <v>1368</v>
      </c>
    </row>
    <row r="192" spans="1:11" s="314" customFormat="1">
      <c r="A192" s="1000"/>
      <c r="B192" s="1063">
        <v>40</v>
      </c>
      <c r="C192" s="1066" t="s">
        <v>791</v>
      </c>
      <c r="D192" s="1001" t="s">
        <v>32</v>
      </c>
      <c r="E192" s="1001" t="s">
        <v>755</v>
      </c>
      <c r="F192" s="619">
        <f>_xlfn.XLOOKUP(I192,[1]I_CI_6!$AI:$AI,[1]I_CI_6!$T:$T)</f>
        <v>1.63</v>
      </c>
      <c r="G192" s="844"/>
      <c r="I192" s="828" t="s">
        <v>1369</v>
      </c>
    </row>
    <row r="193" spans="1:10" s="314" customFormat="1">
      <c r="A193" s="1000"/>
      <c r="B193" s="1064"/>
      <c r="C193" s="1067"/>
      <c r="D193" s="1001" t="s">
        <v>32</v>
      </c>
      <c r="E193" s="1001" t="s">
        <v>471</v>
      </c>
      <c r="F193" s="619">
        <f>_xlfn.XLOOKUP(I193,[1]I_CI_6!$AI:$AI,[1]I_CI_6!$T:$T)</f>
        <v>1.56</v>
      </c>
      <c r="G193" s="844"/>
      <c r="I193" s="828" t="s">
        <v>1370</v>
      </c>
    </row>
    <row r="194" spans="1:10" s="314" customFormat="1">
      <c r="A194" s="1000"/>
      <c r="B194" s="1064"/>
      <c r="C194" s="1067"/>
      <c r="D194" s="1001" t="s">
        <v>32</v>
      </c>
      <c r="E194" s="1001" t="s">
        <v>756</v>
      </c>
      <c r="F194" s="619">
        <f>_xlfn.XLOOKUP(I194,[1]I_CI_6!$AI:$AI,[1]I_CI_6!$T:$T)</f>
        <v>1.51</v>
      </c>
      <c r="G194" s="844"/>
      <c r="I194" s="828" t="s">
        <v>1371</v>
      </c>
    </row>
    <row r="195" spans="1:10" s="314" customFormat="1">
      <c r="A195" s="1000"/>
      <c r="B195" s="1065"/>
      <c r="C195" s="1068"/>
      <c r="D195" s="1001" t="s">
        <v>32</v>
      </c>
      <c r="E195" s="1001" t="s">
        <v>34</v>
      </c>
      <c r="F195" s="619">
        <f>_xlfn.XLOOKUP(I195,[1]I_CI_6!$AI:$AI,[1]I_CI_6!$T:$T)</f>
        <v>1.45</v>
      </c>
      <c r="G195" s="844"/>
      <c r="I195" s="828" t="s">
        <v>1372</v>
      </c>
    </row>
    <row r="196" spans="1:10" s="314" customFormat="1">
      <c r="A196" s="1000"/>
      <c r="B196" s="1063">
        <v>41</v>
      </c>
      <c r="C196" s="1066" t="s">
        <v>790</v>
      </c>
      <c r="D196" s="1001" t="s">
        <v>32</v>
      </c>
      <c r="E196" s="1001" t="s">
        <v>755</v>
      </c>
      <c r="F196" s="619">
        <f>_xlfn.XLOOKUP(I196,[1]I_CI_6!$AI:$AI,[1]I_CI_6!$T:$T)</f>
        <v>1.59</v>
      </c>
      <c r="G196" s="844"/>
      <c r="I196" s="828" t="s">
        <v>1373</v>
      </c>
    </row>
    <row r="197" spans="1:10" s="314" customFormat="1">
      <c r="A197" s="1000"/>
      <c r="B197" s="1064"/>
      <c r="C197" s="1067"/>
      <c r="D197" s="1001" t="s">
        <v>32</v>
      </c>
      <c r="E197" s="1001" t="s">
        <v>471</v>
      </c>
      <c r="F197" s="619">
        <f>_xlfn.XLOOKUP(I197,[1]I_CI_6!$AI:$AI,[1]I_CI_6!$T:$T)</f>
        <v>1.54</v>
      </c>
      <c r="G197" s="844"/>
      <c r="I197" s="828" t="s">
        <v>1374</v>
      </c>
    </row>
    <row r="198" spans="1:10" s="314" customFormat="1">
      <c r="A198" s="1000"/>
      <c r="B198" s="1064"/>
      <c r="C198" s="1067"/>
      <c r="D198" s="1001" t="s">
        <v>32</v>
      </c>
      <c r="E198" s="1001" t="s">
        <v>756</v>
      </c>
      <c r="F198" s="619">
        <f>F197-0.04</f>
        <v>1.5</v>
      </c>
      <c r="G198" s="844"/>
      <c r="I198" s="828"/>
    </row>
    <row r="199" spans="1:10" s="314" customFormat="1">
      <c r="A199" s="1000"/>
      <c r="B199" s="1065"/>
      <c r="C199" s="1068"/>
      <c r="D199" s="1001" t="s">
        <v>32</v>
      </c>
      <c r="E199" s="1001" t="s">
        <v>34</v>
      </c>
      <c r="F199" s="619">
        <f>_xlfn.XLOOKUP(I199,[1]I_CI_6!$AI:$AI,[1]I_CI_6!$T:$T)</f>
        <v>1.48</v>
      </c>
      <c r="G199" s="844"/>
      <c r="I199" s="828" t="s">
        <v>1375</v>
      </c>
    </row>
    <row r="200" spans="1:10" s="314" customFormat="1">
      <c r="A200" s="1000"/>
      <c r="B200" s="1063">
        <v>42</v>
      </c>
      <c r="C200" s="1066" t="s">
        <v>792</v>
      </c>
      <c r="D200" s="1001" t="s">
        <v>32</v>
      </c>
      <c r="E200" s="1001" t="s">
        <v>755</v>
      </c>
      <c r="F200" s="619">
        <f>_xlfn.XLOOKUP(I200,[1]I_CI_6!$AI:$AI,[1]I_CI_6!$T:$T)</f>
        <v>1.65</v>
      </c>
      <c r="G200" s="844"/>
      <c r="I200" s="828" t="s">
        <v>1376</v>
      </c>
    </row>
    <row r="201" spans="1:10" s="314" customFormat="1">
      <c r="A201" s="1000"/>
      <c r="B201" s="1064"/>
      <c r="C201" s="1067"/>
      <c r="D201" s="1001" t="s">
        <v>32</v>
      </c>
      <c r="E201" s="1001" t="s">
        <v>471</v>
      </c>
      <c r="F201" s="619">
        <f>_xlfn.XLOOKUP(I201,[1]I_CI_6!$AI:$AI,[1]I_CI_6!$T:$T)</f>
        <v>1.59</v>
      </c>
      <c r="G201" s="844"/>
      <c r="I201" s="828" t="s">
        <v>1377</v>
      </c>
    </row>
    <row r="202" spans="1:10" s="314" customFormat="1">
      <c r="A202" s="1000"/>
      <c r="B202" s="1064"/>
      <c r="C202" s="1067"/>
      <c r="D202" s="1001" t="s">
        <v>32</v>
      </c>
      <c r="E202" s="1001" t="s">
        <v>756</v>
      </c>
      <c r="F202" s="619">
        <f>_xlfn.XLOOKUP(I202,[1]I_CI_6!$AI:$AI,[1]I_CI_6!$T:$T)</f>
        <v>1.53</v>
      </c>
      <c r="G202" s="844"/>
      <c r="I202" s="828" t="s">
        <v>1378</v>
      </c>
    </row>
    <row r="203" spans="1:10" s="314" customFormat="1">
      <c r="A203" s="1000"/>
      <c r="B203" s="1065"/>
      <c r="C203" s="1068"/>
      <c r="D203" s="1001" t="s">
        <v>32</v>
      </c>
      <c r="E203" s="1001" t="s">
        <v>34</v>
      </c>
      <c r="F203" s="619">
        <f>_xlfn.XLOOKUP(I203,[1]I_CI_6!$AI:$AI,[1]I_CI_6!$T:$T)</f>
        <v>1.48</v>
      </c>
      <c r="G203" s="844"/>
      <c r="I203" s="828" t="s">
        <v>1379</v>
      </c>
    </row>
    <row r="204" spans="1:10" s="314" customFormat="1">
      <c r="A204" s="1000"/>
      <c r="B204" s="1069">
        <v>43</v>
      </c>
      <c r="C204" s="1066" t="s">
        <v>782</v>
      </c>
      <c r="D204" s="1001" t="s">
        <v>33</v>
      </c>
      <c r="E204" s="1001" t="s">
        <v>799</v>
      </c>
      <c r="F204" s="619">
        <f>_xlfn.XLOOKUP(I204,[1]I_CI_6!$AI:$AI,[1]I_CI_6!$T:$T)</f>
        <v>1.6</v>
      </c>
      <c r="G204" s="844"/>
      <c r="I204" s="828" t="s">
        <v>1380</v>
      </c>
    </row>
    <row r="205" spans="1:10" s="314" customFormat="1">
      <c r="A205" s="1000"/>
      <c r="B205" s="1069"/>
      <c r="C205" s="1067"/>
      <c r="D205" s="1001" t="s">
        <v>33</v>
      </c>
      <c r="E205" s="1001" t="s">
        <v>800</v>
      </c>
      <c r="F205" s="619">
        <f>_xlfn.XLOOKUP(I205,[1]I_CI_6!$AI:$AI,[1]I_CI_6!$T:$T)</f>
        <v>1.54</v>
      </c>
      <c r="G205" s="844"/>
      <c r="I205" s="828" t="s">
        <v>1381</v>
      </c>
    </row>
    <row r="206" spans="1:10" s="314" customFormat="1">
      <c r="A206" s="1000"/>
      <c r="B206" s="1069"/>
      <c r="C206" s="1067"/>
      <c r="D206" s="1001" t="s">
        <v>33</v>
      </c>
      <c r="E206" s="1001" t="s">
        <v>801</v>
      </c>
      <c r="F206" s="619">
        <f>_xlfn.XLOOKUP(I206,[1]I_CI_6!$AI:$AI,[1]I_CI_6!$T:$T)</f>
        <v>1.48</v>
      </c>
      <c r="G206" s="844"/>
      <c r="I206" s="828" t="s">
        <v>1382</v>
      </c>
    </row>
    <row r="207" spans="1:10" s="314" customFormat="1">
      <c r="A207" s="1000"/>
      <c r="B207" s="1069"/>
      <c r="C207" s="1068"/>
      <c r="D207" s="1001" t="s">
        <v>33</v>
      </c>
      <c r="E207" s="1001" t="s">
        <v>389</v>
      </c>
      <c r="F207" s="619">
        <f>_xlfn.XLOOKUP(I207,[1]I_CI_6!$AI:$AI,[1]I_CI_6!$T:$T)</f>
        <v>1.43</v>
      </c>
      <c r="G207" s="998"/>
      <c r="I207" s="828" t="s">
        <v>1383</v>
      </c>
    </row>
    <row r="208" spans="1:10" s="314" customFormat="1">
      <c r="A208" s="1000"/>
      <c r="B208" s="1064">
        <v>44</v>
      </c>
      <c r="C208" s="1070" t="s">
        <v>2865</v>
      </c>
      <c r="D208" s="1001" t="s">
        <v>37</v>
      </c>
      <c r="E208" s="1001" t="s">
        <v>799</v>
      </c>
      <c r="F208" s="619" cm="1">
        <f t="array" ref="F208:G208">'III CII'!F27:G27</f>
        <v>1.5025702453125001</v>
      </c>
      <c r="G208" s="998" t="str">
        <v>-</v>
      </c>
      <c r="I208" s="828" t="s">
        <v>1380</v>
      </c>
      <c r="J208" s="443"/>
    </row>
    <row r="209" spans="1:10" s="314" customFormat="1">
      <c r="A209" s="1000"/>
      <c r="B209" s="1064"/>
      <c r="C209" s="1067"/>
      <c r="D209" s="1001" t="s">
        <v>37</v>
      </c>
      <c r="E209" s="1001" t="s">
        <v>800</v>
      </c>
      <c r="F209" s="619" cm="1">
        <f t="array" ref="F209:G209">'III CII'!F28:G28</f>
        <v>1.4191541832195003</v>
      </c>
      <c r="G209" s="998" t="str">
        <v>-</v>
      </c>
      <c r="I209" s="828" t="s">
        <v>1381</v>
      </c>
      <c r="J209" s="443"/>
    </row>
    <row r="210" spans="1:10" s="314" customFormat="1">
      <c r="A210" s="1000"/>
      <c r="B210" s="1064"/>
      <c r="C210" s="1067"/>
      <c r="D210" s="1001" t="s">
        <v>37</v>
      </c>
      <c r="E210" s="1001" t="s">
        <v>801</v>
      </c>
      <c r="F210" s="619" cm="1">
        <f t="array" ref="F210:G210">'III CII'!F29:G29</f>
        <v>1.3424317784718753</v>
      </c>
      <c r="G210" s="998" t="str">
        <v>-</v>
      </c>
      <c r="I210" s="828" t="s">
        <v>1382</v>
      </c>
      <c r="J210" s="443"/>
    </row>
    <row r="211" spans="1:10" s="314" customFormat="1">
      <c r="A211" s="1000"/>
      <c r="B211" s="1065"/>
      <c r="C211" s="1068"/>
      <c r="D211" s="1001" t="s">
        <v>37</v>
      </c>
      <c r="E211" s="1001" t="s">
        <v>389</v>
      </c>
      <c r="F211" s="619" cm="1">
        <f t="array" ref="F211:G211">'III CII'!F30:G30</f>
        <v>1.3043497942617188</v>
      </c>
      <c r="G211" s="998" t="str">
        <v>-</v>
      </c>
      <c r="I211" s="828" t="s">
        <v>1383</v>
      </c>
      <c r="J211" s="443"/>
    </row>
    <row r="212" spans="1:10" s="314" customFormat="1">
      <c r="A212" s="440"/>
      <c r="B212" s="1054">
        <v>45</v>
      </c>
      <c r="C212" s="1054" t="s">
        <v>2612</v>
      </c>
      <c r="D212" s="593" t="s">
        <v>37</v>
      </c>
      <c r="E212" s="593" t="s">
        <v>802</v>
      </c>
      <c r="F212" s="619">
        <f>_xlfn.XLOOKUP(I212,[1]I_CI_6!$AI:$AI,[1]I_CI_6!$T:$T)</f>
        <v>1.56</v>
      </c>
      <c r="G212" s="998"/>
      <c r="I212" s="828" t="s">
        <v>1384</v>
      </c>
    </row>
    <row r="213" spans="1:10" s="314" customFormat="1">
      <c r="A213" s="440"/>
      <c r="B213" s="1052"/>
      <c r="C213" s="1052"/>
      <c r="D213" s="593" t="s">
        <v>37</v>
      </c>
      <c r="E213" s="593" t="s">
        <v>799</v>
      </c>
      <c r="F213" s="619">
        <f>_xlfn.XLOOKUP(I213,[1]I_CI_6!$AI:$AI,[1]I_CI_6!$T:$T)</f>
        <v>1.5</v>
      </c>
      <c r="G213" s="998"/>
      <c r="I213" s="828" t="s">
        <v>1385</v>
      </c>
    </row>
    <row r="214" spans="1:10" s="314" customFormat="1">
      <c r="A214" s="440"/>
      <c r="B214" s="1052"/>
      <c r="C214" s="1052"/>
      <c r="D214" s="593" t="s">
        <v>37</v>
      </c>
      <c r="E214" s="593" t="s">
        <v>800</v>
      </c>
      <c r="F214" s="619">
        <f>_xlfn.XLOOKUP(I214,[1]I_CI_6!$AI:$AI,[1]I_CI_6!$T:$T)</f>
        <v>1.45</v>
      </c>
      <c r="G214" s="844"/>
      <c r="I214" s="828" t="s">
        <v>1386</v>
      </c>
    </row>
    <row r="215" spans="1:10" s="314" customFormat="1">
      <c r="A215" s="440"/>
      <c r="B215" s="1053"/>
      <c r="C215" s="1053"/>
      <c r="D215" s="593" t="s">
        <v>37</v>
      </c>
      <c r="E215" s="593" t="s">
        <v>389</v>
      </c>
      <c r="F215" s="619">
        <f>_xlfn.XLOOKUP(I215,[1]I_CI_6!$AI:$AI,[1]I_CI_6!$T:$T)</f>
        <v>1.39</v>
      </c>
      <c r="G215" s="844"/>
      <c r="I215" s="828" t="s">
        <v>1387</v>
      </c>
    </row>
    <row r="216" spans="1:10" s="314" customFormat="1">
      <c r="A216" s="440"/>
      <c r="B216" s="1054">
        <v>46</v>
      </c>
      <c r="C216" s="1049" t="s">
        <v>784</v>
      </c>
      <c r="D216" s="593" t="s">
        <v>33</v>
      </c>
      <c r="E216" s="593" t="s">
        <v>802</v>
      </c>
      <c r="F216" s="619">
        <f>_xlfn.XLOOKUP(I216,[1]I_CI_6!$AI:$AI,[1]I_CI_6!$T:$T)</f>
        <v>1.57</v>
      </c>
      <c r="G216" s="844"/>
      <c r="I216" s="828" t="s">
        <v>1388</v>
      </c>
    </row>
    <row r="217" spans="1:10" s="314" customFormat="1">
      <c r="A217" s="440"/>
      <c r="B217" s="1052"/>
      <c r="C217" s="1050"/>
      <c r="D217" s="593" t="s">
        <v>33</v>
      </c>
      <c r="E217" s="593" t="s">
        <v>799</v>
      </c>
      <c r="F217" s="619">
        <f>_xlfn.XLOOKUP(I217,[1]I_CI_6!$AI:$AI,[1]I_CI_6!$T:$T)</f>
        <v>1.51</v>
      </c>
      <c r="G217" s="844"/>
      <c r="I217" s="828" t="s">
        <v>1389</v>
      </c>
    </row>
    <row r="218" spans="1:10" s="314" customFormat="1">
      <c r="A218" s="440"/>
      <c r="B218" s="1052"/>
      <c r="C218" s="1050"/>
      <c r="D218" s="593" t="s">
        <v>33</v>
      </c>
      <c r="E218" s="593" t="s">
        <v>800</v>
      </c>
      <c r="F218" s="619">
        <f>_xlfn.XLOOKUP(I218,[1]I_CI_6!$AI:$AI,[1]I_CI_6!$T:$T)</f>
        <v>1.45</v>
      </c>
      <c r="G218" s="844"/>
      <c r="I218" s="828" t="s">
        <v>1390</v>
      </c>
    </row>
    <row r="219" spans="1:10" s="314" customFormat="1">
      <c r="A219" s="440"/>
      <c r="B219" s="1053"/>
      <c r="C219" s="1051"/>
      <c r="D219" s="593" t="s">
        <v>33</v>
      </c>
      <c r="E219" s="593" t="s">
        <v>389</v>
      </c>
      <c r="F219" s="619">
        <f>_xlfn.XLOOKUP(I219,[1]I_CI_6!$AI:$AI,[1]I_CI_6!$T:$T)</f>
        <v>1.38</v>
      </c>
      <c r="G219" s="844"/>
      <c r="I219" s="828" t="s">
        <v>1391</v>
      </c>
    </row>
    <row r="220" spans="1:10" s="314" customFormat="1">
      <c r="A220" s="440"/>
      <c r="B220" s="1054">
        <v>47</v>
      </c>
      <c r="C220" s="1062" t="s">
        <v>2613</v>
      </c>
      <c r="D220" s="593" t="s">
        <v>33</v>
      </c>
      <c r="E220" s="593" t="s">
        <v>802</v>
      </c>
      <c r="F220" s="619">
        <f>_xlfn.XLOOKUP(I220,[1]I_CI_6!$AI:$AI,[1]I_CI_6!$T:$T)</f>
        <v>1.53</v>
      </c>
      <c r="G220" s="844"/>
      <c r="I220" s="828" t="s">
        <v>1392</v>
      </c>
    </row>
    <row r="221" spans="1:10" s="314" customFormat="1">
      <c r="A221" s="440"/>
      <c r="B221" s="1052"/>
      <c r="C221" s="1062"/>
      <c r="D221" s="441" t="s">
        <v>33</v>
      </c>
      <c r="E221" s="444" t="s">
        <v>799</v>
      </c>
      <c r="F221" s="619">
        <f>_xlfn.XLOOKUP(I221,[1]I_CI_6!$AI:$AI,[1]I_CI_6!$T:$T)</f>
        <v>1.48</v>
      </c>
      <c r="G221" s="844"/>
      <c r="I221" s="828" t="s">
        <v>1393</v>
      </c>
    </row>
    <row r="222" spans="1:10" s="314" customFormat="1">
      <c r="A222" s="440"/>
      <c r="B222" s="1052"/>
      <c r="C222" s="1062"/>
      <c r="D222" s="441" t="s">
        <v>33</v>
      </c>
      <c r="E222" s="444" t="s">
        <v>800</v>
      </c>
      <c r="F222" s="619">
        <f>_xlfn.XLOOKUP(I222,[1]I_CI_6!$AI:$AI,[1]I_CI_6!$T:$T)</f>
        <v>1.41</v>
      </c>
      <c r="G222" s="844"/>
      <c r="I222" s="828" t="s">
        <v>1394</v>
      </c>
    </row>
    <row r="223" spans="1:10" s="314" customFormat="1">
      <c r="A223" s="440"/>
      <c r="B223" s="1053"/>
      <c r="C223" s="1062"/>
      <c r="D223" s="441" t="s">
        <v>33</v>
      </c>
      <c r="E223" s="444" t="s">
        <v>389</v>
      </c>
      <c r="F223" s="619">
        <f>_xlfn.XLOOKUP(I223,[1]I_CI_6!$AI:$AI,[1]I_CI_6!$T:$T)</f>
        <v>1.35</v>
      </c>
      <c r="G223" s="844"/>
      <c r="I223" s="828" t="s">
        <v>1395</v>
      </c>
    </row>
    <row r="224" spans="1:10" s="314" customFormat="1">
      <c r="A224" s="440"/>
      <c r="B224" s="1054">
        <v>48</v>
      </c>
      <c r="C224" s="1055" t="s">
        <v>793</v>
      </c>
      <c r="D224" s="441" t="s">
        <v>33</v>
      </c>
      <c r="E224" s="444" t="s">
        <v>802</v>
      </c>
      <c r="F224" s="619">
        <f>_xlfn.XLOOKUP(I224,[1]I_CI_6!$AI:$AI,[1]I_CI_6!$T:$T)</f>
        <v>1.51</v>
      </c>
      <c r="G224" s="844"/>
      <c r="I224" s="828" t="s">
        <v>1396</v>
      </c>
    </row>
    <row r="225" spans="1:9" s="314" customFormat="1">
      <c r="A225" s="440"/>
      <c r="B225" s="1052"/>
      <c r="C225" s="1056"/>
      <c r="D225" s="441" t="s">
        <v>33</v>
      </c>
      <c r="E225" s="444" t="s">
        <v>799</v>
      </c>
      <c r="F225" s="619">
        <f>_xlfn.XLOOKUP(I225,[1]I_CI_6!$AI:$AI,[1]I_CI_6!$T:$T)</f>
        <v>1.45</v>
      </c>
      <c r="G225" s="844"/>
      <c r="I225" s="828" t="s">
        <v>1397</v>
      </c>
    </row>
    <row r="226" spans="1:9" s="314" customFormat="1">
      <c r="A226" s="440"/>
      <c r="B226" s="1052"/>
      <c r="C226" s="1056"/>
      <c r="D226" s="441" t="s">
        <v>33</v>
      </c>
      <c r="E226" s="444" t="s">
        <v>800</v>
      </c>
      <c r="F226" s="619">
        <f>_xlfn.XLOOKUP(I226,[1]I_CI_6!$AI:$AI,[1]I_CI_6!$T:$T)</f>
        <v>1.39</v>
      </c>
      <c r="G226" s="844"/>
      <c r="I226" s="828" t="s">
        <v>1398</v>
      </c>
    </row>
    <row r="227" spans="1:9" s="314" customFormat="1">
      <c r="A227" s="440"/>
      <c r="B227" s="1053"/>
      <c r="C227" s="1057"/>
      <c r="D227" s="441" t="s">
        <v>33</v>
      </c>
      <c r="E227" s="444" t="s">
        <v>389</v>
      </c>
      <c r="F227" s="619">
        <f>_xlfn.XLOOKUP(I227,[1]I_CI_6!$AI:$AI,[1]I_CI_6!$T:$T)</f>
        <v>1.34</v>
      </c>
      <c r="G227" s="844"/>
      <c r="I227" s="828" t="s">
        <v>1399</v>
      </c>
    </row>
    <row r="228" spans="1:9" s="314" customFormat="1">
      <c r="A228" s="440"/>
      <c r="B228" s="1054">
        <v>49</v>
      </c>
      <c r="C228" s="1055" t="s">
        <v>794</v>
      </c>
      <c r="D228" s="592" t="s">
        <v>33</v>
      </c>
      <c r="E228" s="444" t="s">
        <v>802</v>
      </c>
      <c r="F228" s="619">
        <f>_xlfn.XLOOKUP(I228,[1]I_CI_6!$AI:$AI,[1]I_CI_6!$T:$T)</f>
        <v>1.56</v>
      </c>
      <c r="G228" s="844"/>
      <c r="I228" s="828" t="s">
        <v>1411</v>
      </c>
    </row>
    <row r="229" spans="1:9" s="314" customFormat="1">
      <c r="A229" s="440"/>
      <c r="B229" s="1052"/>
      <c r="C229" s="1056"/>
      <c r="D229" s="441" t="s">
        <v>33</v>
      </c>
      <c r="E229" s="444" t="s">
        <v>799</v>
      </c>
      <c r="F229" s="619">
        <f>_xlfn.XLOOKUP(I229,[1]I_CI_6!$AI:$AI,[1]I_CI_6!$T:$T)</f>
        <v>1.5</v>
      </c>
      <c r="G229" s="844"/>
      <c r="I229" s="828" t="s">
        <v>1412</v>
      </c>
    </row>
    <row r="230" spans="1:9" s="314" customFormat="1">
      <c r="A230" s="440"/>
      <c r="B230" s="1052"/>
      <c r="C230" s="1056"/>
      <c r="D230" s="441" t="s">
        <v>33</v>
      </c>
      <c r="E230" s="444" t="s">
        <v>800</v>
      </c>
      <c r="F230" s="619">
        <f>_xlfn.XLOOKUP(I230,[1]I_CI_6!$AI:$AI,[1]I_CI_6!$T:$T)</f>
        <v>1.44</v>
      </c>
      <c r="G230" s="844"/>
      <c r="I230" s="828" t="s">
        <v>1413</v>
      </c>
    </row>
    <row r="231" spans="1:9" s="314" customFormat="1">
      <c r="A231" s="440"/>
      <c r="B231" s="1052"/>
      <c r="C231" s="1057"/>
      <c r="D231" s="441" t="s">
        <v>33</v>
      </c>
      <c r="E231" s="444" t="s">
        <v>389</v>
      </c>
      <c r="F231" s="619">
        <f>_xlfn.XLOOKUP(I231,[1]I_CI_6!$AI:$AI,[1]I_CI_6!$T:$T)</f>
        <v>1.37</v>
      </c>
      <c r="G231" s="844"/>
      <c r="I231" s="828" t="s">
        <v>1414</v>
      </c>
    </row>
    <row r="232" spans="1:9" s="314" customFormat="1">
      <c r="A232" s="440"/>
      <c r="B232" s="1058">
        <v>50</v>
      </c>
      <c r="C232" s="1059" t="s">
        <v>803</v>
      </c>
      <c r="D232" s="441" t="s">
        <v>33</v>
      </c>
      <c r="E232" s="444" t="s">
        <v>802</v>
      </c>
      <c r="F232" s="619">
        <f>F233+0.02</f>
        <v>1.58</v>
      </c>
      <c r="G232" s="844"/>
      <c r="I232" s="828"/>
    </row>
    <row r="233" spans="1:9" s="314" customFormat="1">
      <c r="A233" s="440"/>
      <c r="B233" s="1058"/>
      <c r="C233" s="1060"/>
      <c r="D233" s="441" t="s">
        <v>33</v>
      </c>
      <c r="E233" s="444" t="s">
        <v>799</v>
      </c>
      <c r="F233" s="619">
        <f>_xlfn.XLOOKUP(I233,[1]I_CI_6!$AI:$AI,[1]I_CI_6!$T:$T)</f>
        <v>1.56</v>
      </c>
      <c r="G233" s="844"/>
      <c r="I233" s="828" t="s">
        <v>1411</v>
      </c>
    </row>
    <row r="234" spans="1:9" s="314" customFormat="1">
      <c r="A234" s="440"/>
      <c r="B234" s="1058"/>
      <c r="C234" s="1060"/>
      <c r="D234" s="441" t="s">
        <v>33</v>
      </c>
      <c r="E234" s="444" t="s">
        <v>800</v>
      </c>
      <c r="F234" s="619">
        <f>_xlfn.XLOOKUP(I234,[1]I_CI_6!$AI:$AI,[1]I_CI_6!$T:$T)</f>
        <v>1.5</v>
      </c>
      <c r="G234" s="844"/>
      <c r="I234" s="828" t="s">
        <v>1412</v>
      </c>
    </row>
    <row r="235" spans="1:9" s="314" customFormat="1">
      <c r="A235" s="440"/>
      <c r="B235" s="1058"/>
      <c r="C235" s="1060"/>
      <c r="D235" s="441" t="s">
        <v>33</v>
      </c>
      <c r="E235" s="444" t="s">
        <v>801</v>
      </c>
      <c r="F235" s="619">
        <f>_xlfn.XLOOKUP(I235,[1]I_CI_6!$AI:$AI,[1]I_CI_6!$T:$T)</f>
        <v>1.44</v>
      </c>
      <c r="G235" s="844"/>
      <c r="H235" s="443"/>
      <c r="I235" s="828" t="s">
        <v>1413</v>
      </c>
    </row>
    <row r="236" spans="1:9" s="314" customFormat="1">
      <c r="A236" s="440"/>
      <c r="B236" s="1058"/>
      <c r="C236" s="1061"/>
      <c r="D236" s="441" t="s">
        <v>33</v>
      </c>
      <c r="E236" s="444" t="s">
        <v>389</v>
      </c>
      <c r="F236" s="619">
        <f>_xlfn.XLOOKUP(I236,[1]I_CI_6!$AI:$AI,[1]I_CI_6!$T:$T)</f>
        <v>1.37</v>
      </c>
      <c r="G236" s="844"/>
      <c r="I236" s="828" t="s">
        <v>1414</v>
      </c>
    </row>
    <row r="237" spans="1:9" s="314" customFormat="1">
      <c r="A237" s="440"/>
      <c r="B237" s="1052">
        <v>51</v>
      </c>
      <c r="C237" s="1049" t="s">
        <v>804</v>
      </c>
      <c r="D237" s="593" t="s">
        <v>37</v>
      </c>
      <c r="E237" s="593" t="s">
        <v>799</v>
      </c>
      <c r="F237" s="619">
        <f>_xlfn.XLOOKUP(I237,[1]I_CI_6!$AI:$AI,[1]I_CI_6!$T:$T)</f>
        <v>1.53</v>
      </c>
      <c r="G237" s="844"/>
      <c r="H237" s="443"/>
      <c r="I237" s="828" t="s">
        <v>1408</v>
      </c>
    </row>
    <row r="238" spans="1:9" s="314" customFormat="1">
      <c r="A238" s="440"/>
      <c r="B238" s="1052"/>
      <c r="C238" s="1050"/>
      <c r="D238" s="593" t="s">
        <v>37</v>
      </c>
      <c r="E238" s="593" t="s">
        <v>800</v>
      </c>
      <c r="F238" s="619">
        <f>_xlfn.XLOOKUP(I238,[1]I_CI_6!$AI:$AI,[1]I_CI_6!$T:$T)</f>
        <v>1.48</v>
      </c>
      <c r="G238" s="844"/>
      <c r="I238" s="828" t="s">
        <v>1409</v>
      </c>
    </row>
    <row r="239" spans="1:9" s="314" customFormat="1">
      <c r="A239" s="440"/>
      <c r="B239" s="1053"/>
      <c r="C239" s="1051"/>
      <c r="D239" s="593" t="s">
        <v>37</v>
      </c>
      <c r="E239" s="593" t="s">
        <v>389</v>
      </c>
      <c r="F239" s="619">
        <f>_xlfn.XLOOKUP(I239,[1]I_CI_6!$AI:$AI,[1]I_CI_6!$T:$T)</f>
        <v>1.38</v>
      </c>
      <c r="G239" s="844"/>
      <c r="I239" s="828" t="s">
        <v>1410</v>
      </c>
    </row>
    <row r="240" spans="1:9" s="314" customFormat="1">
      <c r="A240" s="440"/>
      <c r="B240" s="1054">
        <v>52</v>
      </c>
      <c r="C240" s="1049" t="s">
        <v>805</v>
      </c>
      <c r="D240" s="593" t="s">
        <v>37</v>
      </c>
      <c r="E240" s="593" t="s">
        <v>799</v>
      </c>
      <c r="F240" s="619">
        <f>_xlfn.XLOOKUP(I240,[1]I_CI_6!$AI:$AI,[1]I_CI_6!$T:$T)</f>
        <v>1.55</v>
      </c>
      <c r="G240" s="844"/>
      <c r="I240" s="828" t="s">
        <v>1405</v>
      </c>
    </row>
    <row r="241" spans="1:9" s="314" customFormat="1">
      <c r="A241" s="440"/>
      <c r="B241" s="1052"/>
      <c r="C241" s="1050"/>
      <c r="D241" s="593" t="s">
        <v>37</v>
      </c>
      <c r="E241" s="593" t="s">
        <v>800</v>
      </c>
      <c r="F241" s="619">
        <f>_xlfn.XLOOKUP(I241,[1]I_CI_6!$AI:$AI,[1]I_CI_6!$T:$T)</f>
        <v>1.49</v>
      </c>
      <c r="G241" s="844"/>
      <c r="I241" s="828" t="s">
        <v>1406</v>
      </c>
    </row>
    <row r="242" spans="1:9" s="314" customFormat="1">
      <c r="A242" s="440"/>
      <c r="B242" s="1052"/>
      <c r="C242" s="1050"/>
      <c r="D242" s="593" t="s">
        <v>37</v>
      </c>
      <c r="E242" s="593" t="s">
        <v>801</v>
      </c>
      <c r="F242" s="619">
        <f>F241-0.05</f>
        <v>1.44</v>
      </c>
      <c r="G242" s="844"/>
      <c r="I242" s="828"/>
    </row>
    <row r="243" spans="1:9" s="314" customFormat="1">
      <c r="A243" s="440"/>
      <c r="B243" s="1053"/>
      <c r="C243" s="1051"/>
      <c r="D243" s="593" t="s">
        <v>37</v>
      </c>
      <c r="E243" s="593" t="s">
        <v>389</v>
      </c>
      <c r="F243" s="619">
        <f>_xlfn.XLOOKUP(I243,[1]I_CI_6!$AI:$AI,[1]I_CI_6!$T:$T)</f>
        <v>1.38</v>
      </c>
      <c r="G243" s="844"/>
      <c r="I243" s="828" t="s">
        <v>1407</v>
      </c>
    </row>
    <row r="244" spans="1:9" s="314" customFormat="1">
      <c r="A244" s="440"/>
      <c r="B244" s="1054">
        <v>53</v>
      </c>
      <c r="C244" s="1049" t="s">
        <v>806</v>
      </c>
      <c r="D244" s="593" t="s">
        <v>38</v>
      </c>
      <c r="E244" s="593" t="s">
        <v>802</v>
      </c>
      <c r="F244" s="619">
        <f>F245+0.01</f>
        <v>1.56</v>
      </c>
      <c r="G244" s="844"/>
      <c r="I244" s="828"/>
    </row>
    <row r="245" spans="1:9" s="314" customFormat="1">
      <c r="A245" s="440"/>
      <c r="B245" s="1052"/>
      <c r="C245" s="1050"/>
      <c r="D245" s="593" t="s">
        <v>38</v>
      </c>
      <c r="E245" s="593" t="s">
        <v>799</v>
      </c>
      <c r="F245" s="619">
        <f>_xlfn.XLOOKUP(I245,[1]I_CI_6!$AI:$AI,[1]I_CI_6!$T:$T)</f>
        <v>1.55</v>
      </c>
      <c r="G245" s="844"/>
      <c r="I245" s="828" t="s">
        <v>1402</v>
      </c>
    </row>
    <row r="246" spans="1:9" s="314" customFormat="1">
      <c r="A246" s="440"/>
      <c r="B246" s="1052"/>
      <c r="C246" s="1050"/>
      <c r="D246" s="593" t="s">
        <v>38</v>
      </c>
      <c r="E246" s="593" t="s">
        <v>800</v>
      </c>
      <c r="F246" s="619">
        <f>_xlfn.XLOOKUP(I246,[1]I_CI_6!$AI:$AI,[1]I_CI_6!$T:$T)</f>
        <v>1.4</v>
      </c>
      <c r="G246" s="844"/>
      <c r="I246" s="828" t="s">
        <v>1403</v>
      </c>
    </row>
    <row r="247" spans="1:9" s="314" customFormat="1">
      <c r="A247" s="440"/>
      <c r="B247" s="1053"/>
      <c r="C247" s="1051"/>
      <c r="D247" s="593" t="s">
        <v>38</v>
      </c>
      <c r="E247" s="593" t="s">
        <v>389</v>
      </c>
      <c r="F247" s="619">
        <f>_xlfn.XLOOKUP(I247,[1]I_CI_6!$AI:$AI,[1]I_CI_6!$T:$T)</f>
        <v>1.26</v>
      </c>
      <c r="G247" s="844"/>
      <c r="I247" s="828" t="s">
        <v>1404</v>
      </c>
    </row>
    <row r="248" spans="1:9" s="314" customFormat="1">
      <c r="A248" s="440"/>
      <c r="B248" s="1048">
        <v>54</v>
      </c>
      <c r="C248" s="1049" t="s">
        <v>807</v>
      </c>
      <c r="D248" s="593" t="s">
        <v>38</v>
      </c>
      <c r="E248" s="593" t="s">
        <v>799</v>
      </c>
      <c r="F248" s="619">
        <f>_xlfn.XLOOKUP(I248,[1]I_CI_6!$AI:$AI,[1]I_CI_6!$T:$T)</f>
        <v>1.234543808043</v>
      </c>
      <c r="G248" s="846"/>
      <c r="I248" s="828" t="s">
        <v>1400</v>
      </c>
    </row>
    <row r="249" spans="1:9" s="314" customFormat="1">
      <c r="A249" s="440"/>
      <c r="B249" s="1048"/>
      <c r="C249" s="1050"/>
      <c r="D249" s="441" t="s">
        <v>38</v>
      </c>
      <c r="E249" s="444" t="s">
        <v>800</v>
      </c>
      <c r="F249" s="619">
        <f>_xlfn.XLOOKUP(I249,[1]I_CI_6!$AI:$AI,[1]I_CI_6!$T:$T)</f>
        <v>1.17</v>
      </c>
      <c r="G249" s="844"/>
      <c r="I249" s="828" t="s">
        <v>1401</v>
      </c>
    </row>
    <row r="250" spans="1:9" s="314" customFormat="1">
      <c r="A250" s="440"/>
      <c r="B250" s="1048"/>
      <c r="C250" s="1050"/>
      <c r="D250" s="441" t="s">
        <v>38</v>
      </c>
      <c r="E250" s="444" t="s">
        <v>801</v>
      </c>
      <c r="F250" s="619">
        <f>F249-0.02</f>
        <v>1.1499999999999999</v>
      </c>
      <c r="G250" s="844"/>
      <c r="I250" s="828"/>
    </row>
    <row r="251" spans="1:9" s="314" customFormat="1">
      <c r="A251" s="440"/>
      <c r="B251" s="1048"/>
      <c r="C251" s="1051"/>
      <c r="D251" s="441" t="s">
        <v>38</v>
      </c>
      <c r="E251" s="444" t="s">
        <v>389</v>
      </c>
      <c r="F251" s="619">
        <f>F250-0.02</f>
        <v>1.1299999999999999</v>
      </c>
      <c r="G251" s="847"/>
      <c r="I251" s="828"/>
    </row>
    <row r="252" spans="1:9" s="35" customFormat="1">
      <c r="B252" s="28" t="s">
        <v>12</v>
      </c>
      <c r="C252" s="28"/>
      <c r="D252" s="28"/>
      <c r="E252" s="28"/>
      <c r="F252" s="28"/>
      <c r="G252" s="28"/>
      <c r="H252" s="28"/>
    </row>
    <row r="253" spans="1:9" s="35" customFormat="1" ht="15" customHeight="1">
      <c r="B253" s="1045" t="s">
        <v>972</v>
      </c>
      <c r="C253" s="1045"/>
      <c r="D253" s="1045"/>
      <c r="E253" s="1045"/>
      <c r="F253" s="1045"/>
      <c r="G253" s="1045"/>
      <c r="H253" s="652"/>
    </row>
    <row r="254" spans="1:9" s="35" customFormat="1" ht="16.5" customHeight="1">
      <c r="B254" s="321" t="s">
        <v>2606</v>
      </c>
      <c r="C254" s="611"/>
      <c r="D254" s="611"/>
      <c r="E254" s="611"/>
      <c r="F254" s="611"/>
      <c r="G254" s="611"/>
      <c r="H254" s="611"/>
    </row>
    <row r="255" spans="1:9" s="35" customFormat="1" ht="13.5" customHeight="1">
      <c r="B255" s="614" t="s">
        <v>2607</v>
      </c>
      <c r="C255" s="612"/>
      <c r="D255" s="612"/>
      <c r="E255" s="612"/>
      <c r="F255" s="613"/>
      <c r="G255" s="613"/>
      <c r="H255" s="611"/>
    </row>
    <row r="256" spans="1:9" s="35" customFormat="1" ht="28.5" customHeight="1">
      <c r="B256" s="1046" t="s">
        <v>2608</v>
      </c>
      <c r="C256" s="1046"/>
      <c r="D256" s="1046"/>
      <c r="E256" s="1046"/>
      <c r="F256" s="1046"/>
      <c r="G256" s="1046"/>
      <c r="H256" s="880"/>
    </row>
    <row r="257" spans="2:8" s="35" customFormat="1" ht="27.75" customHeight="1">
      <c r="B257" s="1046" t="s">
        <v>2609</v>
      </c>
      <c r="C257" s="1046"/>
      <c r="D257" s="1046"/>
      <c r="E257" s="1046"/>
      <c r="F257" s="1046"/>
      <c r="G257" s="1046"/>
      <c r="H257" s="880"/>
    </row>
  </sheetData>
  <mergeCells count="109">
    <mergeCell ref="D5:D6"/>
    <mergeCell ref="C5:C6"/>
    <mergeCell ref="C8:C12"/>
    <mergeCell ref="C13:C18"/>
    <mergeCell ref="B7:F7"/>
    <mergeCell ref="B93:B98"/>
    <mergeCell ref="C93:C98"/>
    <mergeCell ref="B99:B104"/>
    <mergeCell ref="C99:C104"/>
    <mergeCell ref="B45:B50"/>
    <mergeCell ref="C45:C50"/>
    <mergeCell ref="B52:B56"/>
    <mergeCell ref="C19:C24"/>
    <mergeCell ref="C25:C31"/>
    <mergeCell ref="B5:B6"/>
    <mergeCell ref="B8:B12"/>
    <mergeCell ref="B13:B18"/>
    <mergeCell ref="B19:B24"/>
    <mergeCell ref="B25:B31"/>
    <mergeCell ref="B106:B110"/>
    <mergeCell ref="C106:C110"/>
    <mergeCell ref="C52:C56"/>
    <mergeCell ref="B32:F32"/>
    <mergeCell ref="B33:B38"/>
    <mergeCell ref="C33:C38"/>
    <mergeCell ref="B75:B80"/>
    <mergeCell ref="C75:C80"/>
    <mergeCell ref="B81:B86"/>
    <mergeCell ref="C81:C86"/>
    <mergeCell ref="B88:B92"/>
    <mergeCell ref="C88:C92"/>
    <mergeCell ref="B57:B62"/>
    <mergeCell ref="C57:C62"/>
    <mergeCell ref="B63:B68"/>
    <mergeCell ref="C63:C68"/>
    <mergeCell ref="B70:B74"/>
    <mergeCell ref="C70:C74"/>
    <mergeCell ref="B39:B44"/>
    <mergeCell ref="C39:C44"/>
    <mergeCell ref="B143:F143"/>
    <mergeCell ref="B131:B136"/>
    <mergeCell ref="C131:C136"/>
    <mergeCell ref="B137:B142"/>
    <mergeCell ref="C137:C142"/>
    <mergeCell ref="B111:B116"/>
    <mergeCell ref="C111:C116"/>
    <mergeCell ref="B117:B122"/>
    <mergeCell ref="C117:C122"/>
    <mergeCell ref="B124:B130"/>
    <mergeCell ref="C124:C130"/>
    <mergeCell ref="B152:B155"/>
    <mergeCell ref="C152:C155"/>
    <mergeCell ref="B156:B159"/>
    <mergeCell ref="C156:C159"/>
    <mergeCell ref="B160:B163"/>
    <mergeCell ref="C160:C163"/>
    <mergeCell ref="B144:B147"/>
    <mergeCell ref="C144:C147"/>
    <mergeCell ref="B148:B151"/>
    <mergeCell ref="C148:C151"/>
    <mergeCell ref="B176:B179"/>
    <mergeCell ref="C176:C179"/>
    <mergeCell ref="B180:B183"/>
    <mergeCell ref="C180:C183"/>
    <mergeCell ref="B184:B187"/>
    <mergeCell ref="C184:C187"/>
    <mergeCell ref="B164:B167"/>
    <mergeCell ref="C164:C167"/>
    <mergeCell ref="B168:B171"/>
    <mergeCell ref="C168:C171"/>
    <mergeCell ref="B172:B175"/>
    <mergeCell ref="C172:C175"/>
    <mergeCell ref="C220:C223"/>
    <mergeCell ref="B200:B203"/>
    <mergeCell ref="C200:C203"/>
    <mergeCell ref="B204:B207"/>
    <mergeCell ref="C204:C207"/>
    <mergeCell ref="B208:B211"/>
    <mergeCell ref="C208:C211"/>
    <mergeCell ref="B188:B191"/>
    <mergeCell ref="C188:C191"/>
    <mergeCell ref="B192:B195"/>
    <mergeCell ref="C192:C195"/>
    <mergeCell ref="B196:B199"/>
    <mergeCell ref="C196:C199"/>
    <mergeCell ref="B253:G253"/>
    <mergeCell ref="B256:G256"/>
    <mergeCell ref="B257:G257"/>
    <mergeCell ref="A1:G1"/>
    <mergeCell ref="A2:G2"/>
    <mergeCell ref="B248:B251"/>
    <mergeCell ref="C248:C251"/>
    <mergeCell ref="B237:B239"/>
    <mergeCell ref="C237:C239"/>
    <mergeCell ref="B240:B243"/>
    <mergeCell ref="C240:C243"/>
    <mergeCell ref="B244:B247"/>
    <mergeCell ref="C244:C247"/>
    <mergeCell ref="B224:B227"/>
    <mergeCell ref="C224:C227"/>
    <mergeCell ref="B228:B231"/>
    <mergeCell ref="C228:C231"/>
    <mergeCell ref="B232:B236"/>
    <mergeCell ref="C232:C236"/>
    <mergeCell ref="B212:B215"/>
    <mergeCell ref="C212:C215"/>
    <mergeCell ref="B216:B219"/>
    <mergeCell ref="C216:C219"/>
    <mergeCell ref="B220:B223"/>
  </mergeCells>
  <pageMargins left="0.23622047244094491" right="0.23622047244094491" top="0.74803149606299213" bottom="0.55118110236220474" header="0" footer="0"/>
  <pageSetup paperSize="9" scale="90" firstPageNumber="21" orientation="portrait" useFirstPageNumber="1"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oaie18">
    <tabColor indexed="29"/>
    <pageSetUpPr fitToPage="1"/>
  </sheetPr>
  <dimension ref="A1:L48"/>
  <sheetViews>
    <sheetView topLeftCell="A27" zoomScale="115" zoomScaleNormal="115" workbookViewId="0">
      <selection activeCell="C12" sqref="C12:C16"/>
    </sheetView>
  </sheetViews>
  <sheetFormatPr defaultColWidth="10.28515625" defaultRowHeight="25.5" customHeight="1"/>
  <cols>
    <col min="1" max="2" width="5.140625" style="227" customWidth="1"/>
    <col min="3" max="3" width="55.140625" style="228" customWidth="1"/>
    <col min="4" max="4" width="8.85546875" style="227" customWidth="1"/>
    <col min="5" max="5" width="13.7109375" style="229" customWidth="1"/>
    <col min="6" max="6" width="17.7109375" style="229" customWidth="1"/>
    <col min="7" max="11" width="10.28515625" style="229"/>
    <col min="12" max="12" width="0" style="229" hidden="1" customWidth="1"/>
    <col min="13" max="16384" width="10.28515625" style="229"/>
  </cols>
  <sheetData>
    <row r="1" spans="1:12" ht="41.25" customHeight="1">
      <c r="A1" s="1298" t="s">
        <v>276</v>
      </c>
      <c r="B1" s="1298"/>
      <c r="C1" s="1298"/>
      <c r="D1" s="1298"/>
      <c r="E1" s="1298"/>
      <c r="F1" s="1298"/>
      <c r="G1" s="1298"/>
    </row>
    <row r="2" spans="1:12" ht="15.75">
      <c r="B2" s="372"/>
      <c r="C2" s="372"/>
      <c r="D2" s="372"/>
      <c r="E2" s="372"/>
      <c r="F2" s="372"/>
      <c r="G2" s="372"/>
    </row>
    <row r="3" spans="1:12" ht="46.5" customHeight="1">
      <c r="A3" s="1299" t="s">
        <v>2698</v>
      </c>
      <c r="B3" s="1299"/>
      <c r="C3" s="1299"/>
      <c r="D3" s="1299"/>
      <c r="E3" s="1299"/>
      <c r="F3" s="1299"/>
      <c r="G3" s="1299"/>
    </row>
    <row r="4" spans="1:12" ht="12.75" customHeight="1">
      <c r="C4" s="231"/>
      <c r="D4" s="231"/>
      <c r="E4" s="231"/>
    </row>
    <row r="5" spans="1:12" ht="39" customHeight="1">
      <c r="A5" s="245"/>
      <c r="B5" s="1331" t="s">
        <v>17</v>
      </c>
      <c r="C5" s="1331" t="s">
        <v>2</v>
      </c>
      <c r="D5" s="1331" t="s">
        <v>3</v>
      </c>
      <c r="E5" s="1331" t="s">
        <v>277</v>
      </c>
      <c r="F5" s="1334" t="s">
        <v>2637</v>
      </c>
      <c r="G5" s="232"/>
    </row>
    <row r="6" spans="1:12" ht="15" customHeight="1">
      <c r="A6" s="245"/>
      <c r="B6" s="1331"/>
      <c r="C6" s="1331"/>
      <c r="D6" s="1331"/>
      <c r="E6" s="1331"/>
      <c r="F6" s="1334"/>
      <c r="G6" s="232"/>
    </row>
    <row r="7" spans="1:12" ht="15" customHeight="1">
      <c r="A7" s="245"/>
      <c r="B7" s="1312" t="s">
        <v>2682</v>
      </c>
      <c r="C7" s="1313"/>
      <c r="D7" s="1313"/>
      <c r="E7" s="1333"/>
      <c r="F7" s="960" t="s">
        <v>2671</v>
      </c>
      <c r="G7" s="232"/>
    </row>
    <row r="8" spans="1:12" ht="15">
      <c r="B8" s="946">
        <v>1</v>
      </c>
      <c r="C8" s="692" t="s">
        <v>920</v>
      </c>
      <c r="D8" s="946" t="s">
        <v>7</v>
      </c>
      <c r="E8" s="947"/>
      <c r="F8" s="948">
        <f>_xlfn.XLOOKUP(L8,[1]V_CV!$AI:$AI,[1]V_CV!$T:$T)</f>
        <v>5.1918889134587918</v>
      </c>
      <c r="G8" s="232"/>
      <c r="L8" s="866" t="s">
        <v>1962</v>
      </c>
    </row>
    <row r="9" spans="1:12" ht="15">
      <c r="B9" s="946">
        <v>2</v>
      </c>
      <c r="C9" s="692" t="s">
        <v>1006</v>
      </c>
      <c r="D9" s="946" t="s">
        <v>7</v>
      </c>
      <c r="E9" s="947"/>
      <c r="F9" s="948">
        <f>_xlfn.XLOOKUP(L9,[1]V_CV!$AI:$AI,[1]V_CV!$T:$T)</f>
        <v>4.7198990122352651</v>
      </c>
      <c r="G9" s="232"/>
      <c r="L9" s="866" t="s">
        <v>1963</v>
      </c>
    </row>
    <row r="10" spans="1:12" ht="15">
      <c r="B10" s="946">
        <v>3</v>
      </c>
      <c r="C10" s="692" t="s">
        <v>302</v>
      </c>
      <c r="D10" s="946" t="s">
        <v>7</v>
      </c>
      <c r="E10" s="947"/>
      <c r="F10" s="948">
        <f>_xlfn.XLOOKUP(L10,[1]V_CV!$AI:$AI,[1]V_CV!$T:$T)</f>
        <v>4.2908172838502407</v>
      </c>
      <c r="G10" s="232"/>
      <c r="L10" s="866" t="s">
        <v>1964</v>
      </c>
    </row>
    <row r="11" spans="1:12" ht="15">
      <c r="B11" s="1312" t="s">
        <v>2697</v>
      </c>
      <c r="C11" s="1313"/>
      <c r="D11" s="1313"/>
      <c r="E11" s="1333"/>
      <c r="F11" s="949" t="s">
        <v>19</v>
      </c>
      <c r="G11" s="232"/>
    </row>
    <row r="12" spans="1:12" ht="15">
      <c r="B12" s="1330">
        <v>4</v>
      </c>
      <c r="C12" s="1332" t="s">
        <v>303</v>
      </c>
      <c r="D12" s="946" t="s">
        <v>7</v>
      </c>
      <c r="E12" s="916" t="s">
        <v>279</v>
      </c>
      <c r="F12" s="948">
        <f>_xlfn.XLOOKUP(L12,[1]V_CV!$AI:$AI,[1]V_CV!$T:$T)</f>
        <v>3.3006286798848001</v>
      </c>
      <c r="G12" s="232"/>
      <c r="L12" s="866" t="s">
        <v>1965</v>
      </c>
    </row>
    <row r="13" spans="1:12" ht="15">
      <c r="B13" s="1330"/>
      <c r="C13" s="1332"/>
      <c r="D13" s="946" t="s">
        <v>7</v>
      </c>
      <c r="E13" s="916" t="s">
        <v>23</v>
      </c>
      <c r="F13" s="948">
        <f>_xlfn.XLOOKUP(L13,[1]V_CV!$AI:$AI,[1]V_CV!$T:$T)</f>
        <v>3.1355972458905601</v>
      </c>
      <c r="G13" s="232"/>
      <c r="L13" s="866" t="s">
        <v>1966</v>
      </c>
    </row>
    <row r="14" spans="1:12" ht="15">
      <c r="B14" s="1330"/>
      <c r="C14" s="1332"/>
      <c r="D14" s="946" t="s">
        <v>7</v>
      </c>
      <c r="E14" s="916" t="s">
        <v>24</v>
      </c>
      <c r="F14" s="948">
        <f>_xlfn.XLOOKUP(L14,[1]V_CV!$AI:$AI,[1]V_CV!$T:$T)</f>
        <v>2.9788173835960321</v>
      </c>
      <c r="G14" s="232"/>
      <c r="L14" s="866" t="s">
        <v>1967</v>
      </c>
    </row>
    <row r="15" spans="1:12" ht="15">
      <c r="B15" s="1330"/>
      <c r="C15" s="1332"/>
      <c r="D15" s="946" t="s">
        <v>7</v>
      </c>
      <c r="E15" s="916" t="s">
        <v>25</v>
      </c>
      <c r="F15" s="948">
        <f>_xlfn.XLOOKUP(L15,[1]V_CV!$AI:$AI,[1]V_CV!$T:$T)</f>
        <v>2.8298765144162306</v>
      </c>
      <c r="G15" s="232"/>
      <c r="L15" s="866" t="s">
        <v>1968</v>
      </c>
    </row>
    <row r="16" spans="1:12" ht="15">
      <c r="B16" s="1330"/>
      <c r="C16" s="1332"/>
      <c r="D16" s="946" t="s">
        <v>7</v>
      </c>
      <c r="E16" s="916" t="s">
        <v>290</v>
      </c>
      <c r="F16" s="948">
        <f>_xlfn.XLOOKUP(L16,[1]V_CV!$AI:$AI,[1]V_CV!$T:$T)</f>
        <v>2.6883826886954187</v>
      </c>
      <c r="G16" s="232"/>
      <c r="L16" s="866" t="s">
        <v>1969</v>
      </c>
    </row>
    <row r="17" spans="2:12" ht="15">
      <c r="B17" s="1330">
        <v>5</v>
      </c>
      <c r="C17" s="1332" t="s">
        <v>304</v>
      </c>
      <c r="D17" s="946" t="s">
        <v>7</v>
      </c>
      <c r="E17" s="916" t="s">
        <v>279</v>
      </c>
      <c r="F17" s="948">
        <f>_xlfn.XLOOKUP(L17,[1]V_CV!$AI:$AI,[1]V_CV!$T:$T)</f>
        <v>2.9705658118963201</v>
      </c>
      <c r="G17" s="232"/>
      <c r="L17" s="866" t="s">
        <v>1970</v>
      </c>
    </row>
    <row r="18" spans="2:12" ht="15">
      <c r="B18" s="1330"/>
      <c r="C18" s="1332"/>
      <c r="D18" s="946" t="s">
        <v>7</v>
      </c>
      <c r="E18" s="916" t="s">
        <v>23</v>
      </c>
      <c r="F18" s="948">
        <f>_xlfn.XLOOKUP(L18,[1]V_CV!$AI:$AI,[1]V_CV!$T:$T)</f>
        <v>2.8220375213015041</v>
      </c>
      <c r="G18" s="232"/>
      <c r="L18" s="866" t="s">
        <v>1971</v>
      </c>
    </row>
    <row r="19" spans="2:12" ht="15">
      <c r="B19" s="1330"/>
      <c r="C19" s="1332"/>
      <c r="D19" s="946" t="s">
        <v>7</v>
      </c>
      <c r="E19" s="916" t="s">
        <v>24</v>
      </c>
      <c r="F19" s="948">
        <f>_xlfn.XLOOKUP(L19,[1]V_CV!$AI:$AI,[1]V_CV!$T:$T)</f>
        <v>2.6809356452364286</v>
      </c>
      <c r="G19" s="232"/>
      <c r="L19" s="866" t="s">
        <v>1972</v>
      </c>
    </row>
    <row r="20" spans="2:12" ht="15">
      <c r="B20" s="1330"/>
      <c r="C20" s="1332"/>
      <c r="D20" s="946" t="s">
        <v>7</v>
      </c>
      <c r="E20" s="916" t="s">
        <v>25</v>
      </c>
      <c r="F20" s="948">
        <f>_xlfn.XLOOKUP(L20,[1]V_CV!$AI:$AI,[1]V_CV!$T:$T)</f>
        <v>2.5468888629746069</v>
      </c>
      <c r="G20" s="232"/>
      <c r="L20" s="866" t="s">
        <v>1973</v>
      </c>
    </row>
    <row r="21" spans="2:12" ht="15">
      <c r="B21" s="1330"/>
      <c r="C21" s="1332"/>
      <c r="D21" s="946" t="s">
        <v>7</v>
      </c>
      <c r="E21" s="916" t="s">
        <v>290</v>
      </c>
      <c r="F21" s="948">
        <f>_xlfn.XLOOKUP(L21,[1]V_CV!$AI:$AI,[1]V_CV!$T:$T)</f>
        <v>2.4195444198258764</v>
      </c>
      <c r="G21" s="232"/>
      <c r="L21" s="866" t="s">
        <v>1974</v>
      </c>
    </row>
    <row r="22" spans="2:12" ht="15">
      <c r="B22" s="1330">
        <v>6</v>
      </c>
      <c r="C22" s="1332" t="s">
        <v>305</v>
      </c>
      <c r="D22" s="946" t="s">
        <v>7</v>
      </c>
      <c r="E22" s="916" t="s">
        <v>279</v>
      </c>
      <c r="F22" s="948">
        <f>_xlfn.XLOOKUP(L22,[1]V_CV!$AI:$AI,[1]V_CV!$T:$T)</f>
        <v>2.6140979144687617</v>
      </c>
      <c r="G22" s="232"/>
      <c r="L22" s="866" t="s">
        <v>1975</v>
      </c>
    </row>
    <row r="23" spans="2:12" ht="15">
      <c r="B23" s="1330"/>
      <c r="C23" s="1332"/>
      <c r="D23" s="946" t="s">
        <v>7</v>
      </c>
      <c r="E23" s="916" t="s">
        <v>23</v>
      </c>
      <c r="F23" s="948">
        <f>_xlfn.XLOOKUP(L23,[1]V_CV!$AI:$AI,[1]V_CV!$T:$T)</f>
        <v>2.4833930187453235</v>
      </c>
      <c r="G23" s="232"/>
      <c r="L23" s="866" t="s">
        <v>1976</v>
      </c>
    </row>
    <row r="24" spans="2:12" ht="15">
      <c r="B24" s="1330"/>
      <c r="C24" s="1332"/>
      <c r="D24" s="946" t="s">
        <v>7</v>
      </c>
      <c r="E24" s="916" t="s">
        <v>24</v>
      </c>
      <c r="F24" s="948">
        <f>_xlfn.XLOOKUP(L24,[1]V_CV!$AI:$AI,[1]V_CV!$T:$T)</f>
        <v>2.3592233678080574</v>
      </c>
      <c r="G24" s="232"/>
      <c r="L24" s="866" t="s">
        <v>1977</v>
      </c>
    </row>
    <row r="25" spans="2:12" ht="15">
      <c r="B25" s="1330"/>
      <c r="C25" s="1332"/>
      <c r="D25" s="946" t="s">
        <v>7</v>
      </c>
      <c r="E25" s="916" t="s">
        <v>25</v>
      </c>
      <c r="F25" s="948">
        <f>_xlfn.XLOOKUP(L25,[1]V_CV!$AI:$AI,[1]V_CV!$T:$T)</f>
        <v>2.2412621994176543</v>
      </c>
      <c r="G25" s="232"/>
      <c r="L25" s="866" t="s">
        <v>1978</v>
      </c>
    </row>
    <row r="26" spans="2:12" ht="15">
      <c r="B26" s="1330"/>
      <c r="C26" s="1332"/>
      <c r="D26" s="946" t="s">
        <v>7</v>
      </c>
      <c r="E26" s="916" t="s">
        <v>290</v>
      </c>
      <c r="F26" s="948">
        <f>_xlfn.XLOOKUP(L26,[1]V_CV!$AI:$AI,[1]V_CV!$T:$T)</f>
        <v>2.1291990894467716</v>
      </c>
      <c r="G26" s="232"/>
      <c r="L26" s="866" t="s">
        <v>1979</v>
      </c>
    </row>
    <row r="27" spans="2:12" ht="15">
      <c r="B27" s="1330">
        <v>7</v>
      </c>
      <c r="C27" s="1332" t="s">
        <v>306</v>
      </c>
      <c r="D27" s="946" t="s">
        <v>7</v>
      </c>
      <c r="E27" s="916" t="s">
        <v>279</v>
      </c>
      <c r="F27" s="948">
        <f>_xlfn.XLOOKUP(L27,[1]V_CV!$AI:$AI,[1]V_CV!$T:$T)</f>
        <v>2.3004061647325105</v>
      </c>
      <c r="G27" s="232"/>
      <c r="L27" s="866" t="s">
        <v>1980</v>
      </c>
    </row>
    <row r="28" spans="2:12" ht="15">
      <c r="B28" s="1330"/>
      <c r="C28" s="1332"/>
      <c r="D28" s="946" t="s">
        <v>7</v>
      </c>
      <c r="E28" s="916" t="s">
        <v>23</v>
      </c>
      <c r="F28" s="948">
        <f>_xlfn.XLOOKUP(L28,[1]V_CV!$AI:$AI,[1]V_CV!$T:$T)</f>
        <v>2.185385856495885</v>
      </c>
      <c r="G28" s="232"/>
      <c r="L28" s="866" t="s">
        <v>1981</v>
      </c>
    </row>
    <row r="29" spans="2:12" ht="15">
      <c r="B29" s="1330"/>
      <c r="C29" s="1332"/>
      <c r="D29" s="946" t="s">
        <v>7</v>
      </c>
      <c r="E29" s="916" t="s">
        <v>24</v>
      </c>
      <c r="F29" s="948">
        <f>_xlfn.XLOOKUP(L29,[1]V_CV!$AI:$AI,[1]V_CV!$T:$T)</f>
        <v>2.0761165636710905</v>
      </c>
      <c r="G29" s="232"/>
      <c r="L29" s="866" t="s">
        <v>1982</v>
      </c>
    </row>
    <row r="30" spans="2:12" ht="15">
      <c r="B30" s="1330"/>
      <c r="C30" s="1332"/>
      <c r="D30" s="946" t="s">
        <v>7</v>
      </c>
      <c r="E30" s="916" t="s">
        <v>25</v>
      </c>
      <c r="F30" s="948">
        <f>_xlfn.XLOOKUP(L30,[1]V_CV!$AI:$AI,[1]V_CV!$T:$T)</f>
        <v>1.972310735487536</v>
      </c>
      <c r="G30" s="232"/>
      <c r="L30" s="866" t="s">
        <v>1983</v>
      </c>
    </row>
    <row r="31" spans="2:12" ht="15">
      <c r="B31" s="1330"/>
      <c r="C31" s="1332"/>
      <c r="D31" s="946" t="s">
        <v>7</v>
      </c>
      <c r="E31" s="916" t="s">
        <v>290</v>
      </c>
      <c r="F31" s="948">
        <f>_xlfn.XLOOKUP(L31,[1]V_CV!$AI:$AI,[1]V_CV!$T:$T)</f>
        <v>1.8736951987131591</v>
      </c>
      <c r="G31" s="232"/>
      <c r="L31" s="866" t="s">
        <v>1984</v>
      </c>
    </row>
    <row r="32" spans="2:12" ht="15">
      <c r="B32" s="946">
        <v>8</v>
      </c>
      <c r="C32" s="692" t="s">
        <v>307</v>
      </c>
      <c r="D32" s="946" t="s">
        <v>7</v>
      </c>
      <c r="E32" s="916" t="s">
        <v>308</v>
      </c>
      <c r="F32" s="948">
        <f>_xlfn.XLOOKUP(L32,[1]V_CV!$AI:$AI,[1]V_CV!$T:$T)</f>
        <v>1.8643267227195934</v>
      </c>
      <c r="G32" s="232"/>
      <c r="L32" s="866" t="s">
        <v>1985</v>
      </c>
    </row>
    <row r="33" spans="1:12" ht="15">
      <c r="B33" s="1330">
        <v>9</v>
      </c>
      <c r="C33" s="1332" t="s">
        <v>309</v>
      </c>
      <c r="D33" s="946" t="s">
        <v>33</v>
      </c>
      <c r="E33" s="916" t="s">
        <v>279</v>
      </c>
      <c r="F33" s="948">
        <f>_xlfn.XLOOKUP(L33,[1]V_CV!$AI:$AI,[1]V_CV!$T:$T)</f>
        <v>1.8685049073039814</v>
      </c>
      <c r="G33" s="232"/>
      <c r="L33" s="866" t="s">
        <v>1986</v>
      </c>
    </row>
    <row r="34" spans="1:12" ht="15">
      <c r="B34" s="1330"/>
      <c r="C34" s="1332"/>
      <c r="D34" s="946" t="s">
        <v>33</v>
      </c>
      <c r="E34" s="916" t="s">
        <v>23</v>
      </c>
      <c r="F34" s="948">
        <f>_xlfn.XLOOKUP(L34,[1]V_CV!$AI:$AI,[1]V_CV!$T:$T)</f>
        <v>1.7750796619387823</v>
      </c>
      <c r="G34" s="232"/>
      <c r="L34" s="866" t="s">
        <v>1987</v>
      </c>
    </row>
    <row r="35" spans="1:12" ht="15">
      <c r="B35" s="1330"/>
      <c r="C35" s="1332"/>
      <c r="D35" s="946" t="s">
        <v>33</v>
      </c>
      <c r="E35" s="916" t="s">
        <v>24</v>
      </c>
      <c r="F35" s="948">
        <f>_xlfn.XLOOKUP(L35,[1]V_CV!$AI:$AI,[1]V_CV!$T:$T)</f>
        <v>1.686325678841843</v>
      </c>
      <c r="G35" s="232"/>
      <c r="L35" s="866" t="s">
        <v>1988</v>
      </c>
    </row>
    <row r="36" spans="1:12" ht="15">
      <c r="B36" s="1330"/>
      <c r="C36" s="1332"/>
      <c r="D36" s="946" t="s">
        <v>33</v>
      </c>
      <c r="E36" s="916" t="s">
        <v>25</v>
      </c>
      <c r="F36" s="948">
        <f>_xlfn.XLOOKUP(L36,[1]V_CV!$AI:$AI,[1]V_CV!$T:$T)</f>
        <v>1.6020093948997509</v>
      </c>
      <c r="G36" s="232"/>
      <c r="L36" s="866" t="s">
        <v>1989</v>
      </c>
    </row>
    <row r="37" spans="1:12" ht="15">
      <c r="B37" s="1330"/>
      <c r="C37" s="1332"/>
      <c r="D37" s="946" t="s">
        <v>33</v>
      </c>
      <c r="E37" s="916" t="s">
        <v>290</v>
      </c>
      <c r="F37" s="948">
        <f>_xlfn.XLOOKUP(L37,[1]V_CV!$AI:$AI,[1]V_CV!$T:$T)</f>
        <v>1.5219089251547633</v>
      </c>
      <c r="G37" s="232"/>
      <c r="L37" s="866" t="s">
        <v>1990</v>
      </c>
    </row>
    <row r="38" spans="1:12" ht="15">
      <c r="B38" s="946">
        <v>10</v>
      </c>
      <c r="C38" s="692" t="s">
        <v>292</v>
      </c>
      <c r="D38" s="946" t="s">
        <v>33</v>
      </c>
      <c r="E38" s="916" t="s">
        <v>308</v>
      </c>
      <c r="F38" s="948">
        <f>_xlfn.XLOOKUP(L38,[1]V_CV!$AI:$AI,[1]V_CV!$T:$T)</f>
        <v>1.5142993805289895</v>
      </c>
      <c r="G38" s="232"/>
      <c r="L38" s="866" t="s">
        <v>1991</v>
      </c>
    </row>
    <row r="39" spans="1:12" ht="15">
      <c r="B39" s="1330">
        <v>11</v>
      </c>
      <c r="C39" s="1332" t="s">
        <v>310</v>
      </c>
      <c r="D39" s="946" t="s">
        <v>33</v>
      </c>
      <c r="E39" s="916" t="s">
        <v>279</v>
      </c>
      <c r="F39" s="948">
        <f>_xlfn.XLOOKUP(L39,[1]V_CV!$AI:$AI,[1]V_CV!$T:$T)</f>
        <v>1.3436959536000004</v>
      </c>
      <c r="G39" s="232"/>
      <c r="L39" s="866" t="s">
        <v>1992</v>
      </c>
    </row>
    <row r="40" spans="1:12" ht="15">
      <c r="B40" s="1330"/>
      <c r="C40" s="1332"/>
      <c r="D40" s="946" t="s">
        <v>33</v>
      </c>
      <c r="E40" s="916" t="s">
        <v>23</v>
      </c>
      <c r="F40" s="948">
        <f>_xlfn.XLOOKUP(L40,[1]V_CV!$AI:$AI,[1]V_CV!$T:$T)</f>
        <v>1.2765111559200002</v>
      </c>
      <c r="G40" s="232"/>
      <c r="L40" s="866" t="s">
        <v>1993</v>
      </c>
    </row>
    <row r="41" spans="1:12" ht="15">
      <c r="B41" s="1330"/>
      <c r="C41" s="1332"/>
      <c r="D41" s="946" t="s">
        <v>33</v>
      </c>
      <c r="E41" s="916" t="s">
        <v>24</v>
      </c>
      <c r="F41" s="948">
        <f>_xlfn.XLOOKUP(L41,[1]V_CV!$AI:$AI,[1]V_CV!$T:$T)</f>
        <v>1.2126855981240001</v>
      </c>
      <c r="G41" s="232"/>
      <c r="L41" s="866" t="s">
        <v>1994</v>
      </c>
    </row>
    <row r="42" spans="1:12" ht="15">
      <c r="B42" s="1330"/>
      <c r="C42" s="1332"/>
      <c r="D42" s="946" t="s">
        <v>33</v>
      </c>
      <c r="E42" s="916" t="s">
        <v>25</v>
      </c>
      <c r="F42" s="948">
        <f>_xlfn.XLOOKUP(L42,[1]V_CV!$AI:$AI,[1]V_CV!$T:$T)</f>
        <v>1.1520513182178</v>
      </c>
      <c r="G42" s="232"/>
      <c r="L42" s="866" t="s">
        <v>1995</v>
      </c>
    </row>
    <row r="43" spans="1:12" ht="15">
      <c r="B43" s="1330"/>
      <c r="C43" s="1332"/>
      <c r="D43" s="946" t="s">
        <v>33</v>
      </c>
      <c r="E43" s="916" t="s">
        <v>290</v>
      </c>
      <c r="F43" s="948">
        <f>_xlfn.XLOOKUP(L43,[1]V_CV!$AI:$AI,[1]V_CV!$T:$T)</f>
        <v>1.09444875230691</v>
      </c>
      <c r="G43" s="232"/>
      <c r="L43" s="866" t="s">
        <v>1996</v>
      </c>
    </row>
    <row r="44" spans="1:12" ht="15">
      <c r="B44" s="946">
        <v>12</v>
      </c>
      <c r="C44" s="947" t="s">
        <v>311</v>
      </c>
      <c r="D44" s="946" t="s">
        <v>33</v>
      </c>
      <c r="E44" s="946" t="s">
        <v>308</v>
      </c>
      <c r="F44" s="948">
        <f>_xlfn.XLOOKUP(L44,[1]V_CV!$AI:$AI,[1]V_CV!$T:$T)</f>
        <v>1.0889765085453753</v>
      </c>
      <c r="G44" s="232"/>
      <c r="L44" s="866" t="s">
        <v>1997</v>
      </c>
    </row>
    <row r="45" spans="1:12" ht="23.25" customHeight="1">
      <c r="B45" s="233" t="s">
        <v>312</v>
      </c>
      <c r="C45" s="208"/>
      <c r="D45" s="233"/>
      <c r="E45" s="232"/>
      <c r="F45" s="232"/>
      <c r="G45" s="232"/>
    </row>
    <row r="46" spans="1:12" ht="15" customHeight="1">
      <c r="A46" s="373"/>
      <c r="B46" s="1286" t="s">
        <v>2696</v>
      </c>
      <c r="C46" s="1286"/>
      <c r="D46" s="1286"/>
      <c r="E46" s="1286"/>
      <c r="F46" s="1286"/>
      <c r="G46" s="1286"/>
    </row>
    <row r="47" spans="1:12" ht="34.5" customHeight="1">
      <c r="A47" s="373"/>
      <c r="B47" s="1286" t="s">
        <v>1007</v>
      </c>
      <c r="C47" s="1286"/>
      <c r="D47" s="1286"/>
      <c r="E47" s="1286"/>
      <c r="F47" s="1286"/>
      <c r="G47" s="1286"/>
    </row>
    <row r="48" spans="1:12" ht="31.5" customHeight="1">
      <c r="A48" s="373"/>
      <c r="B48" s="1287" t="s">
        <v>2695</v>
      </c>
      <c r="C48" s="1287"/>
      <c r="D48" s="1287"/>
      <c r="E48" s="1287"/>
      <c r="F48" s="1287"/>
      <c r="G48" s="1287"/>
    </row>
  </sheetData>
  <mergeCells count="24">
    <mergeCell ref="A3:G3"/>
    <mergeCell ref="A1:G1"/>
    <mergeCell ref="B47:G47"/>
    <mergeCell ref="B46:G46"/>
    <mergeCell ref="B48:G48"/>
    <mergeCell ref="F5:F6"/>
    <mergeCell ref="C27:C31"/>
    <mergeCell ref="C33:C37"/>
    <mergeCell ref="C39:C43"/>
    <mergeCell ref="D5:D6"/>
    <mergeCell ref="E5:E6"/>
    <mergeCell ref="B5:B6"/>
    <mergeCell ref="B12:B16"/>
    <mergeCell ref="B17:B21"/>
    <mergeCell ref="B22:B26"/>
    <mergeCell ref="B27:B31"/>
    <mergeCell ref="B33:B37"/>
    <mergeCell ref="B39:B43"/>
    <mergeCell ref="C5:C6"/>
    <mergeCell ref="C12:C16"/>
    <mergeCell ref="C17:C21"/>
    <mergeCell ref="C22:C26"/>
    <mergeCell ref="B7:E7"/>
    <mergeCell ref="B11:E11"/>
  </mergeCells>
  <pageMargins left="0.43307086614173201" right="0.196850393700787" top="0.35433070866141703" bottom="0.23622047244094499" header="0.27559055118110198" footer="0.196850393700787"/>
  <pageSetup paperSize="9" scale="88" firstPageNumber="83" orientation="portrait" useFirstPageNumber="1" r:id="rId1"/>
  <headerFooter alignWithMargins="0">
    <oddHeader>&amp;CDRAFT</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oaie19">
    <tabColor indexed="45"/>
  </sheetPr>
  <dimension ref="B1:M53"/>
  <sheetViews>
    <sheetView topLeftCell="A15" zoomScale="115" zoomScaleNormal="115" workbookViewId="0">
      <selection activeCell="C15" sqref="C15:C18"/>
    </sheetView>
  </sheetViews>
  <sheetFormatPr defaultColWidth="11.42578125" defaultRowHeight="12.75"/>
  <cols>
    <col min="1" max="1" width="2.42578125" style="215" customWidth="1"/>
    <col min="2" max="2" width="4.85546875" style="216" customWidth="1"/>
    <col min="3" max="3" width="42.42578125" style="215" customWidth="1"/>
    <col min="4" max="4" width="8.28515625" style="217" customWidth="1"/>
    <col min="5" max="5" width="12.7109375" style="218" customWidth="1"/>
    <col min="6" max="6" width="11.85546875" style="794" customWidth="1"/>
    <col min="7" max="7" width="14.7109375" style="215" customWidth="1"/>
    <col min="8" max="8" width="14.42578125" style="215" customWidth="1"/>
    <col min="9" max="12" width="11.42578125" style="215"/>
    <col min="13" max="13" width="17.42578125" style="215" hidden="1" customWidth="1"/>
    <col min="14" max="16384" width="11.42578125" style="215"/>
  </cols>
  <sheetData>
    <row r="1" spans="2:13" s="212" customFormat="1" ht="33" customHeight="1">
      <c r="B1" s="1298" t="s">
        <v>276</v>
      </c>
      <c r="C1" s="1298"/>
      <c r="D1" s="1298"/>
      <c r="E1" s="1298"/>
      <c r="F1" s="1298"/>
      <c r="G1" s="1298"/>
    </row>
    <row r="2" spans="2:13" s="212" customFormat="1" ht="15.75" customHeight="1">
      <c r="B2" s="218"/>
      <c r="C2" s="219"/>
      <c r="D2" s="218"/>
      <c r="E2" s="218"/>
      <c r="F2" s="218"/>
    </row>
    <row r="3" spans="2:13" s="213" customFormat="1" ht="50.25" customHeight="1">
      <c r="B3" s="1335" t="s">
        <v>2699</v>
      </c>
      <c r="C3" s="1335"/>
      <c r="D3" s="1335"/>
      <c r="E3" s="1335"/>
      <c r="F3" s="1335"/>
      <c r="G3" s="1335"/>
    </row>
    <row r="4" spans="2:13" s="213" customFormat="1">
      <c r="B4" s="220"/>
      <c r="C4" s="220"/>
      <c r="D4" s="220"/>
      <c r="E4" s="168"/>
      <c r="F4" s="216"/>
    </row>
    <row r="5" spans="2:13" s="213" customFormat="1" ht="12.75" customHeight="1">
      <c r="B5" s="1338" t="s">
        <v>17</v>
      </c>
      <c r="C5" s="1339" t="s">
        <v>2</v>
      </c>
      <c r="D5" s="1338" t="s">
        <v>3</v>
      </c>
      <c r="E5" s="1348" t="s">
        <v>2700</v>
      </c>
      <c r="F5" s="1347" t="s">
        <v>317</v>
      </c>
      <c r="G5" s="1347" t="s">
        <v>2637</v>
      </c>
    </row>
    <row r="6" spans="2:13" s="213" customFormat="1" ht="25.35" customHeight="1">
      <c r="B6" s="1338"/>
      <c r="C6" s="1340"/>
      <c r="D6" s="1338"/>
      <c r="E6" s="1349"/>
      <c r="F6" s="1347"/>
      <c r="G6" s="1347"/>
    </row>
    <row r="7" spans="2:13" s="213" customFormat="1" ht="26.25" customHeight="1">
      <c r="B7" s="1344" t="s">
        <v>2682</v>
      </c>
      <c r="C7" s="1345"/>
      <c r="D7" s="1345"/>
      <c r="E7" s="1345"/>
      <c r="F7" s="1346"/>
      <c r="G7" s="959" t="s">
        <v>2671</v>
      </c>
    </row>
    <row r="8" spans="2:13" s="213" customFormat="1">
      <c r="B8" s="221">
        <v>1</v>
      </c>
      <c r="C8" s="223" t="s">
        <v>313</v>
      </c>
      <c r="D8" s="221" t="s">
        <v>7</v>
      </c>
      <c r="E8" s="693" t="s">
        <v>324</v>
      </c>
      <c r="F8" s="693" t="s">
        <v>324</v>
      </c>
      <c r="G8" s="435">
        <f>_xlfn.XLOOKUP(M8,[1]V_CVI!$AI:$AI,[1]V_CVI!$T:$T)</f>
        <v>4.2322499999999996</v>
      </c>
      <c r="M8" s="852" t="s">
        <v>1998</v>
      </c>
    </row>
    <row r="9" spans="2:13" s="213" customFormat="1">
      <c r="B9" s="221">
        <v>2</v>
      </c>
      <c r="C9" s="223" t="s">
        <v>2579</v>
      </c>
      <c r="D9" s="221" t="s">
        <v>7</v>
      </c>
      <c r="E9" s="693" t="s">
        <v>324</v>
      </c>
      <c r="F9" s="693" t="s">
        <v>324</v>
      </c>
      <c r="G9" s="435">
        <f>_xlfn.XLOOKUP(M9,[1]V_CVI!$AI:$AI,[1]V_CVI!$T:$T)</f>
        <v>3.9359925000000002</v>
      </c>
      <c r="M9" s="852" t="s">
        <v>1999</v>
      </c>
    </row>
    <row r="10" spans="2:13" s="213" customFormat="1">
      <c r="B10" s="221">
        <v>3</v>
      </c>
      <c r="C10" s="223" t="s">
        <v>314</v>
      </c>
      <c r="D10" s="221" t="s">
        <v>7</v>
      </c>
      <c r="E10" s="693" t="s">
        <v>324</v>
      </c>
      <c r="F10" s="693" t="s">
        <v>324</v>
      </c>
      <c r="G10" s="435">
        <f>_xlfn.XLOOKUP(M10,[1]V_CVI!$AI:$AI,[1]V_CVI!$T:$T)</f>
        <v>3.9359925000000002</v>
      </c>
      <c r="M10" s="852" t="s">
        <v>2000</v>
      </c>
    </row>
    <row r="11" spans="2:13" s="213" customFormat="1">
      <c r="B11" s="221">
        <v>4</v>
      </c>
      <c r="C11" s="223" t="s">
        <v>315</v>
      </c>
      <c r="D11" s="221" t="s">
        <v>7</v>
      </c>
      <c r="E11" s="693" t="s">
        <v>324</v>
      </c>
      <c r="F11" s="693" t="s">
        <v>324</v>
      </c>
      <c r="G11" s="435">
        <f>_xlfn.XLOOKUP(M11,[1]V_CVI!$AI:$AI,[1]V_CVI!$T:$T)</f>
        <v>3.6</v>
      </c>
      <c r="M11" s="852" t="s">
        <v>2001</v>
      </c>
    </row>
    <row r="12" spans="2:13" s="213" customFormat="1">
      <c r="B12" s="221">
        <v>5</v>
      </c>
      <c r="C12" s="223" t="s">
        <v>316</v>
      </c>
      <c r="D12" s="221" t="s">
        <v>7</v>
      </c>
      <c r="E12" s="693" t="s">
        <v>324</v>
      </c>
      <c r="F12" s="693" t="s">
        <v>324</v>
      </c>
      <c r="G12" s="435">
        <f>_xlfn.XLOOKUP(M12,[1]V_CVI!$AI:$AI,[1]V_CVI!$T:$T)</f>
        <v>3.5154000000000001</v>
      </c>
      <c r="M12" s="852" t="s">
        <v>2002</v>
      </c>
    </row>
    <row r="13" spans="2:13" s="213" customFormat="1">
      <c r="B13" s="221">
        <v>6</v>
      </c>
      <c r="C13" s="223" t="s">
        <v>2664</v>
      </c>
      <c r="D13" s="221" t="s">
        <v>7</v>
      </c>
      <c r="E13" s="693" t="s">
        <v>324</v>
      </c>
      <c r="F13" s="693" t="s">
        <v>324</v>
      </c>
      <c r="G13" s="435">
        <f>_xlfn.XLOOKUP(M13,[1]V_CVI!$AI:$AI,[1]V_CVI!$T:$T)</f>
        <v>3.3396300000000001</v>
      </c>
      <c r="M13" s="852" t="s">
        <v>2003</v>
      </c>
    </row>
    <row r="14" spans="2:13" s="214" customFormat="1" ht="15.75">
      <c r="B14" s="1341" t="s">
        <v>2683</v>
      </c>
      <c r="C14" s="1342"/>
      <c r="D14" s="1342"/>
      <c r="E14" s="1342"/>
      <c r="F14" s="1343"/>
      <c r="G14" s="694" t="s">
        <v>19</v>
      </c>
      <c r="H14" s="226"/>
      <c r="I14" s="224"/>
      <c r="J14" s="226"/>
    </row>
    <row r="15" spans="2:13" s="214" customFormat="1" ht="14.1" customHeight="1">
      <c r="B15" s="1336">
        <v>7</v>
      </c>
      <c r="C15" s="1337" t="s">
        <v>1163</v>
      </c>
      <c r="D15" s="811" t="s">
        <v>7</v>
      </c>
      <c r="E15" s="811" t="s">
        <v>318</v>
      </c>
      <c r="F15" s="811" t="s">
        <v>1008</v>
      </c>
      <c r="G15" s="586">
        <f>_xlfn.XLOOKUP(M15,[1]V_CVI!$AI:$AI,[1]V_CVI!$T:$T)</f>
        <v>2.5</v>
      </c>
      <c r="H15" s="226"/>
      <c r="I15" s="224"/>
      <c r="J15" s="226"/>
      <c r="M15" s="866" t="s">
        <v>2004</v>
      </c>
    </row>
    <row r="16" spans="2:13" s="214" customFormat="1" ht="23.25" customHeight="1">
      <c r="B16" s="1336"/>
      <c r="C16" s="1337"/>
      <c r="D16" s="811" t="s">
        <v>7</v>
      </c>
      <c r="E16" s="811" t="s">
        <v>319</v>
      </c>
      <c r="F16" s="811" t="s">
        <v>1009</v>
      </c>
      <c r="G16" s="586">
        <f>_xlfn.XLOOKUP(M16,[1]V_CVI!$AI:$AI,[1]V_CVI!$T:$T)</f>
        <v>2.3154560000000011</v>
      </c>
      <c r="H16" s="226"/>
      <c r="I16" s="224"/>
      <c r="J16" s="226"/>
      <c r="M16" s="866" t="s">
        <v>2005</v>
      </c>
    </row>
    <row r="17" spans="2:13" s="214" customFormat="1" ht="14.25" customHeight="1">
      <c r="B17" s="1336"/>
      <c r="C17" s="1337"/>
      <c r="D17" s="811" t="s">
        <v>7</v>
      </c>
      <c r="E17" s="811" t="s">
        <v>320</v>
      </c>
      <c r="F17" s="811" t="s">
        <v>1010</v>
      </c>
      <c r="G17" s="586">
        <f>_xlfn.XLOOKUP(M17,[1]V_CVI!$AI:$AI,[1]V_CVI!$T:$T)</f>
        <v>2.1049600000000006</v>
      </c>
      <c r="H17" s="226"/>
      <c r="I17" s="224"/>
      <c r="J17" s="226"/>
      <c r="M17" s="866" t="s">
        <v>2006</v>
      </c>
    </row>
    <row r="18" spans="2:13" s="214" customFormat="1" ht="14.25" customHeight="1">
      <c r="B18" s="1336"/>
      <c r="C18" s="1337"/>
      <c r="D18" s="811" t="s">
        <v>7</v>
      </c>
      <c r="E18" s="811" t="s">
        <v>321</v>
      </c>
      <c r="F18" s="811" t="s">
        <v>293</v>
      </c>
      <c r="G18" s="586">
        <f>_xlfn.XLOOKUP(M18,[1]V_CVI!$AI:$AI,[1]V_CVI!$T:$T)</f>
        <v>1.9136000000000002</v>
      </c>
      <c r="H18" s="226"/>
      <c r="I18" s="224"/>
      <c r="J18" s="226"/>
      <c r="M18" s="866" t="s">
        <v>2007</v>
      </c>
    </row>
    <row r="19" spans="2:13" s="214" customFormat="1" ht="14.25" customHeight="1">
      <c r="B19" s="1336">
        <v>8</v>
      </c>
      <c r="C19" s="1337" t="s">
        <v>2704</v>
      </c>
      <c r="D19" s="811" t="s">
        <v>7</v>
      </c>
      <c r="E19" s="811" t="s">
        <v>318</v>
      </c>
      <c r="F19" s="811" t="s">
        <v>1008</v>
      </c>
      <c r="G19" s="586">
        <f>_xlfn.XLOOKUP(M19,[1]V_CVI!$AI:$AI,[1]V_CVI!$T:$T)</f>
        <v>2.1385000000000001</v>
      </c>
      <c r="H19" s="226"/>
      <c r="I19" s="224"/>
      <c r="J19" s="226"/>
      <c r="M19" s="866" t="s">
        <v>2008</v>
      </c>
    </row>
    <row r="20" spans="2:13" s="214" customFormat="1" ht="14.25" customHeight="1">
      <c r="B20" s="1336"/>
      <c r="C20" s="1337"/>
      <c r="D20" s="811" t="s">
        <v>7</v>
      </c>
      <c r="E20" s="811" t="s">
        <v>319</v>
      </c>
      <c r="F20" s="811" t="s">
        <v>1011</v>
      </c>
      <c r="G20" s="586">
        <f>_xlfn.XLOOKUP(M20,[1]V_CVI!$AI:$AI,[1]V_CVI!$T:$T)</f>
        <v>2.0260240000000009</v>
      </c>
      <c r="H20" s="226"/>
      <c r="I20" s="224"/>
      <c r="J20" s="226"/>
      <c r="M20" s="866" t="s">
        <v>2009</v>
      </c>
    </row>
    <row r="21" spans="2:13" s="214" customFormat="1" ht="14.25" customHeight="1">
      <c r="B21" s="1336"/>
      <c r="C21" s="1337"/>
      <c r="D21" s="811" t="s">
        <v>7</v>
      </c>
      <c r="E21" s="811" t="s">
        <v>320</v>
      </c>
      <c r="F21" s="811" t="s">
        <v>1010</v>
      </c>
      <c r="G21" s="586">
        <f>_xlfn.XLOOKUP(M21,[1]V_CVI!$AI:$AI,[1]V_CVI!$T:$T)</f>
        <v>1.9259890650000009</v>
      </c>
      <c r="H21" s="226"/>
      <c r="I21" s="224"/>
      <c r="J21" s="226"/>
      <c r="M21" s="866" t="s">
        <v>2010</v>
      </c>
    </row>
    <row r="22" spans="2:13" s="214" customFormat="1" ht="14.25" customHeight="1">
      <c r="B22" s="1336"/>
      <c r="C22" s="1337"/>
      <c r="D22" s="811" t="s">
        <v>7</v>
      </c>
      <c r="E22" s="811" t="s">
        <v>321</v>
      </c>
      <c r="F22" s="811" t="s">
        <v>293</v>
      </c>
      <c r="G22" s="586">
        <f>_xlfn.XLOOKUP(M22,[1]V_CVI!$AI:$AI,[1]V_CVI!$T:$T)</f>
        <v>1.6969806706287498</v>
      </c>
      <c r="H22" s="226"/>
      <c r="I22" s="224"/>
      <c r="J22" s="226"/>
      <c r="M22" s="866" t="s">
        <v>2011</v>
      </c>
    </row>
    <row r="23" spans="2:13" s="214" customFormat="1" ht="14.25" customHeight="1">
      <c r="B23" s="1336">
        <v>9</v>
      </c>
      <c r="C23" s="1337" t="s">
        <v>1012</v>
      </c>
      <c r="D23" s="811" t="s">
        <v>32</v>
      </c>
      <c r="E23" s="811" t="s">
        <v>318</v>
      </c>
      <c r="F23" s="811" t="s">
        <v>1008</v>
      </c>
      <c r="G23" s="586">
        <f>_xlfn.XLOOKUP(M23,[1]V_CVI!$AI:$AI,[1]V_CVI!$T:$T)</f>
        <v>1.9246500000000002</v>
      </c>
      <c r="H23" s="226"/>
      <c r="I23" s="224"/>
      <c r="J23" s="226"/>
      <c r="M23" s="866" t="s">
        <v>2012</v>
      </c>
    </row>
    <row r="24" spans="2:13" s="214" customFormat="1" ht="14.25" customHeight="1">
      <c r="B24" s="1336"/>
      <c r="C24" s="1337"/>
      <c r="D24" s="811" t="s">
        <v>32</v>
      </c>
      <c r="E24" s="811" t="s">
        <v>319</v>
      </c>
      <c r="F24" s="811" t="s">
        <v>1011</v>
      </c>
      <c r="G24" s="586">
        <f>_xlfn.XLOOKUP(M24,[1]V_CVI!$AI:$AI,[1]V_CVI!$T:$T)</f>
        <v>1.823421600000001</v>
      </c>
      <c r="H24" s="226"/>
      <c r="I24" s="224"/>
      <c r="J24" s="226"/>
      <c r="M24" s="866" t="s">
        <v>2013</v>
      </c>
    </row>
    <row r="25" spans="2:13" s="214" customFormat="1" ht="14.25" customHeight="1">
      <c r="B25" s="1336"/>
      <c r="C25" s="1337"/>
      <c r="D25" s="811" t="s">
        <v>32</v>
      </c>
      <c r="E25" s="811" t="s">
        <v>320</v>
      </c>
      <c r="F25" s="811" t="s">
        <v>1010</v>
      </c>
      <c r="G25" s="586">
        <f>_xlfn.XLOOKUP(M25,[1]V_CVI!$AI:$AI,[1]V_CVI!$T:$T)</f>
        <v>1.7333901585000009</v>
      </c>
      <c r="H25" s="226"/>
      <c r="I25" s="224"/>
      <c r="J25" s="226"/>
      <c r="M25" s="866" t="s">
        <v>2014</v>
      </c>
    </row>
    <row r="26" spans="2:13" s="214" customFormat="1" ht="14.25" customHeight="1">
      <c r="B26" s="1336"/>
      <c r="C26" s="1337"/>
      <c r="D26" s="811" t="s">
        <v>32</v>
      </c>
      <c r="E26" s="811" t="s">
        <v>321</v>
      </c>
      <c r="F26" s="811" t="s">
        <v>293</v>
      </c>
      <c r="G26" s="586">
        <f>_xlfn.XLOOKUP(M26,[1]V_CVI!$AI:$AI,[1]V_CVI!$T:$T)</f>
        <v>1.5272826035658749</v>
      </c>
      <c r="H26" s="226"/>
      <c r="I26" s="224"/>
      <c r="J26" s="226"/>
      <c r="M26" s="866" t="s">
        <v>2015</v>
      </c>
    </row>
    <row r="27" spans="2:13" s="214" customFormat="1" ht="14.25" customHeight="1">
      <c r="B27" s="1336">
        <v>10</v>
      </c>
      <c r="C27" s="1337" t="s">
        <v>322</v>
      </c>
      <c r="D27" s="811" t="s">
        <v>33</v>
      </c>
      <c r="E27" s="811" t="s">
        <v>318</v>
      </c>
      <c r="F27" s="811" t="s">
        <v>1008</v>
      </c>
      <c r="G27" s="586">
        <f>_xlfn.XLOOKUP(M27,[1]V_CVI!$AI:$AI,[1]V_CVI!$T:$T)</f>
        <v>1.5890124250000002</v>
      </c>
      <c r="H27" s="226"/>
      <c r="I27" s="224"/>
      <c r="J27" s="226"/>
      <c r="M27" s="866" t="s">
        <v>2016</v>
      </c>
    </row>
    <row r="28" spans="2:13" s="214" customFormat="1" ht="14.25" customHeight="1">
      <c r="B28" s="1336"/>
      <c r="C28" s="1337"/>
      <c r="D28" s="811" t="s">
        <v>33</v>
      </c>
      <c r="E28" s="811" t="s">
        <v>319</v>
      </c>
      <c r="F28" s="811" t="s">
        <v>1011</v>
      </c>
      <c r="G28" s="586">
        <f>_xlfn.XLOOKUP(M28,[1]V_CVI!$AI:$AI,[1]V_CVI!$T:$T)</f>
        <v>1.5054371332000005</v>
      </c>
      <c r="H28" s="226"/>
      <c r="I28" s="224"/>
      <c r="J28" s="226"/>
      <c r="M28" s="866" t="s">
        <v>2017</v>
      </c>
    </row>
    <row r="29" spans="2:13" s="214" customFormat="1" ht="14.25" customHeight="1">
      <c r="B29" s="1336"/>
      <c r="C29" s="1337"/>
      <c r="D29" s="811" t="s">
        <v>33</v>
      </c>
      <c r="E29" s="811" t="s">
        <v>320</v>
      </c>
      <c r="F29" s="811" t="s">
        <v>1010</v>
      </c>
      <c r="G29" s="586">
        <f>_xlfn.XLOOKUP(M29,[1]V_CVI!$AI:$AI,[1]V_CVI!$T:$T)</f>
        <v>1.4219004800000004</v>
      </c>
      <c r="H29" s="226"/>
      <c r="I29" s="224"/>
      <c r="J29" s="226"/>
      <c r="M29" s="866" t="s">
        <v>2018</v>
      </c>
    </row>
    <row r="30" spans="2:13" s="214" customFormat="1" ht="14.25" customHeight="1">
      <c r="B30" s="1336"/>
      <c r="C30" s="1337"/>
      <c r="D30" s="811" t="s">
        <v>33</v>
      </c>
      <c r="E30" s="811" t="s">
        <v>321</v>
      </c>
      <c r="F30" s="811" t="s">
        <v>293</v>
      </c>
      <c r="G30" s="586">
        <f>_xlfn.XLOOKUP(M30,[1]V_CVI!$AI:$AI,[1]V_CVI!$T:$T)</f>
        <v>1.3823846400000002</v>
      </c>
      <c r="H30" s="226"/>
      <c r="I30" s="224"/>
      <c r="J30" s="226"/>
      <c r="M30" s="866" t="s">
        <v>2019</v>
      </c>
    </row>
    <row r="31" spans="2:13" ht="14.25" customHeight="1">
      <c r="B31" s="661" t="s">
        <v>210</v>
      </c>
      <c r="C31" s="695"/>
      <c r="D31" s="218"/>
      <c r="E31" s="225"/>
      <c r="F31" s="695"/>
    </row>
    <row r="32" spans="2:13">
      <c r="B32" s="661" t="s">
        <v>2702</v>
      </c>
      <c r="D32" s="215"/>
      <c r="E32" s="794"/>
    </row>
    <row r="33" spans="2:7" ht="31.5" customHeight="1">
      <c r="B33" s="1326" t="s">
        <v>2701</v>
      </c>
      <c r="C33" s="1326"/>
      <c r="D33" s="1326"/>
      <c r="E33" s="1326"/>
      <c r="F33" s="1326"/>
      <c r="G33" s="1326"/>
    </row>
    <row r="34" spans="2:7">
      <c r="B34" s="41"/>
      <c r="C34" s="41"/>
      <c r="D34" s="41"/>
      <c r="E34" s="62"/>
      <c r="F34" s="62"/>
      <c r="G34" s="41"/>
    </row>
    <row r="35" spans="2:7" ht="21" customHeight="1">
      <c r="B35" s="215"/>
      <c r="D35" s="215"/>
      <c r="E35" s="794"/>
    </row>
    <row r="36" spans="2:7" ht="21" customHeight="1">
      <c r="B36" s="215"/>
      <c r="D36" s="215"/>
      <c r="E36" s="794"/>
    </row>
    <row r="37" spans="2:7" ht="21" customHeight="1">
      <c r="B37" s="215"/>
      <c r="D37" s="215"/>
      <c r="E37" s="794"/>
    </row>
    <row r="38" spans="2:7" ht="21" customHeight="1">
      <c r="B38" s="215"/>
      <c r="D38" s="215"/>
      <c r="E38" s="794"/>
    </row>
    <row r="39" spans="2:7" ht="21" customHeight="1">
      <c r="B39" s="215"/>
      <c r="D39" s="215"/>
      <c r="E39" s="794"/>
    </row>
    <row r="40" spans="2:7" ht="16.350000000000001" customHeight="1">
      <c r="B40" s="215"/>
      <c r="D40" s="215"/>
      <c r="E40" s="794"/>
    </row>
    <row r="41" spans="2:7">
      <c r="B41" s="215"/>
      <c r="D41" s="215"/>
      <c r="E41" s="794"/>
    </row>
    <row r="42" spans="2:7">
      <c r="B42" s="215"/>
      <c r="D42" s="215"/>
      <c r="E42" s="794"/>
    </row>
    <row r="43" spans="2:7">
      <c r="B43" s="215"/>
      <c r="D43" s="215"/>
      <c r="E43" s="794"/>
    </row>
    <row r="44" spans="2:7">
      <c r="B44" s="215"/>
      <c r="D44" s="215"/>
      <c r="E44" s="794"/>
    </row>
    <row r="45" spans="2:7" ht="15.2" customHeight="1">
      <c r="B45" s="215"/>
      <c r="D45" s="215"/>
      <c r="E45" s="794"/>
    </row>
    <row r="46" spans="2:7">
      <c r="B46" s="215"/>
      <c r="D46" s="215"/>
      <c r="E46" s="794"/>
    </row>
    <row r="47" spans="2:7">
      <c r="B47" s="215"/>
      <c r="D47" s="215"/>
      <c r="E47" s="794"/>
    </row>
    <row r="53" ht="15.2" customHeight="1"/>
  </sheetData>
  <mergeCells count="19">
    <mergeCell ref="B33:G33"/>
    <mergeCell ref="B27:B30"/>
    <mergeCell ref="C27:C30"/>
    <mergeCell ref="B19:B22"/>
    <mergeCell ref="C19:C22"/>
    <mergeCell ref="B23:B26"/>
    <mergeCell ref="C23:C26"/>
    <mergeCell ref="B1:G1"/>
    <mergeCell ref="B3:G3"/>
    <mergeCell ref="B15:B18"/>
    <mergeCell ref="C15:C18"/>
    <mergeCell ref="B5:B6"/>
    <mergeCell ref="C5:C6"/>
    <mergeCell ref="D5:D6"/>
    <mergeCell ref="B14:F14"/>
    <mergeCell ref="B7:F7"/>
    <mergeCell ref="G5:G6"/>
    <mergeCell ref="E5:E6"/>
    <mergeCell ref="F5:F6"/>
  </mergeCells>
  <pageMargins left="0.25" right="0.25" top="0.75" bottom="0.75" header="0.3" footer="0.3"/>
  <pageSetup paperSize="9" firstPageNumber="84" fitToHeight="0" orientation="portrait" useFirstPageNumber="1" r:id="rId1"/>
  <headerFooter alignWithMargins="0">
    <oddHeader>&amp;CDRAFT</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oaie20">
    <tabColor indexed="45"/>
  </sheetPr>
  <dimension ref="B1:L42"/>
  <sheetViews>
    <sheetView topLeftCell="D22" zoomScale="115" zoomScaleNormal="115" workbookViewId="0">
      <selection activeCell="C13" sqref="C13:C16"/>
    </sheetView>
  </sheetViews>
  <sheetFormatPr defaultColWidth="24.140625" defaultRowHeight="15"/>
  <cols>
    <col min="1" max="1" width="13.85546875" style="208" customWidth="1"/>
    <col min="2" max="2" width="7.42578125" style="207" customWidth="1"/>
    <col min="3" max="3" width="50.42578125" style="208" customWidth="1"/>
    <col min="4" max="4" width="11.42578125" style="207" customWidth="1"/>
    <col min="5" max="5" width="16.7109375" style="207" customWidth="1"/>
    <col min="6" max="6" width="16.140625" style="208" customWidth="1"/>
    <col min="7" max="11" width="24.140625" style="208"/>
    <col min="12" max="12" width="0" style="208" hidden="1" customWidth="1"/>
    <col min="13" max="16384" width="24.140625" style="208"/>
  </cols>
  <sheetData>
    <row r="1" spans="2:12" ht="51" customHeight="1">
      <c r="B1" s="1298" t="s">
        <v>276</v>
      </c>
      <c r="C1" s="1298"/>
      <c r="D1" s="1298"/>
      <c r="E1" s="1298"/>
      <c r="F1" s="1298"/>
    </row>
    <row r="2" spans="2:12" ht="15.75">
      <c r="C2" s="374"/>
      <c r="D2" s="374"/>
      <c r="E2" s="374"/>
      <c r="F2" s="374"/>
    </row>
    <row r="3" spans="2:12" ht="30" customHeight="1">
      <c r="B3" s="1361" t="s">
        <v>2703</v>
      </c>
      <c r="C3" s="1361"/>
      <c r="D3" s="1361"/>
      <c r="E3" s="1361"/>
      <c r="F3" s="1361"/>
    </row>
    <row r="4" spans="2:12" ht="16.5" customHeight="1">
      <c r="F4" s="207"/>
      <c r="G4" s="207"/>
    </row>
    <row r="5" spans="2:12" ht="28.5">
      <c r="B5" s="918" t="s">
        <v>17</v>
      </c>
      <c r="C5" s="918" t="s">
        <v>2</v>
      </c>
      <c r="D5" s="918" t="s">
        <v>3</v>
      </c>
      <c r="E5" s="918" t="s">
        <v>277</v>
      </c>
      <c r="F5" s="696" t="s">
        <v>2637</v>
      </c>
      <c r="G5" s="207"/>
    </row>
    <row r="6" spans="2:12" s="207" customFormat="1">
      <c r="B6" s="1312" t="s">
        <v>2682</v>
      </c>
      <c r="C6" s="1313"/>
      <c r="D6" s="1313"/>
      <c r="E6" s="1333"/>
      <c r="F6" s="696" t="s">
        <v>2671</v>
      </c>
    </row>
    <row r="7" spans="2:12" s="207" customFormat="1" ht="74.25" customHeight="1">
      <c r="B7" s="766">
        <v>1</v>
      </c>
      <c r="C7" s="950" t="s">
        <v>323</v>
      </c>
      <c r="D7" s="951" t="s">
        <v>7</v>
      </c>
      <c r="E7" s="951" t="s">
        <v>324</v>
      </c>
      <c r="F7" s="435">
        <f>_xlfn.XLOOKUP(L7,[1]V_CVII!$AI:$AI,[1]V_CVII!$T:$T)</f>
        <v>4.2322499999999996</v>
      </c>
      <c r="L7" s="828" t="s">
        <v>2020</v>
      </c>
    </row>
    <row r="8" spans="2:12" s="207" customFormat="1" ht="63">
      <c r="B8" s="766">
        <v>2</v>
      </c>
      <c r="C8" s="950" t="s">
        <v>325</v>
      </c>
      <c r="D8" s="951" t="s">
        <v>7</v>
      </c>
      <c r="E8" s="951" t="s">
        <v>324</v>
      </c>
      <c r="F8" s="435">
        <f>_xlfn.XLOOKUP(L8,[1]V_CVII!$AI:$AI,[1]V_CVII!$T:$T)</f>
        <v>3.9359925000000002</v>
      </c>
      <c r="L8" s="828" t="s">
        <v>2021</v>
      </c>
    </row>
    <row r="9" spans="2:12" s="207" customFormat="1" ht="63">
      <c r="B9" s="766">
        <v>3</v>
      </c>
      <c r="C9" s="950" t="s">
        <v>326</v>
      </c>
      <c r="D9" s="951" t="s">
        <v>7</v>
      </c>
      <c r="E9" s="951" t="s">
        <v>324</v>
      </c>
      <c r="F9" s="952">
        <f>F8/1.02</f>
        <v>3.8588161764705884</v>
      </c>
      <c r="L9" s="868"/>
    </row>
    <row r="10" spans="2:12" ht="63">
      <c r="B10" s="766">
        <v>4</v>
      </c>
      <c r="C10" s="950" t="s">
        <v>327</v>
      </c>
      <c r="D10" s="951" t="s">
        <v>7</v>
      </c>
      <c r="E10" s="951" t="s">
        <v>324</v>
      </c>
      <c r="F10" s="435">
        <f>_xlfn.XLOOKUP(L10,[1]V_CVII!$AI:$AI,[1]V_CVII!$T:$T)</f>
        <v>3.6</v>
      </c>
      <c r="G10" s="207"/>
      <c r="H10" s="867"/>
      <c r="L10" s="828" t="s">
        <v>2022</v>
      </c>
    </row>
    <row r="11" spans="2:12" ht="63">
      <c r="B11" s="766">
        <v>5</v>
      </c>
      <c r="C11" s="950" t="s">
        <v>329</v>
      </c>
      <c r="D11" s="951" t="s">
        <v>7</v>
      </c>
      <c r="E11" s="951" t="s">
        <v>324</v>
      </c>
      <c r="F11" s="435">
        <f>_xlfn.XLOOKUP(L11,[1]V_CVII!$AI:$AI,[1]V_CVII!$T:$T)</f>
        <v>3.5154000000000001</v>
      </c>
      <c r="G11" s="207"/>
      <c r="L11" s="828" t="s">
        <v>2023</v>
      </c>
    </row>
    <row r="12" spans="2:12">
      <c r="B12" s="1362" t="s">
        <v>2683</v>
      </c>
      <c r="C12" s="1363"/>
      <c r="D12" s="1363"/>
      <c r="E12" s="1364"/>
      <c r="F12" s="697" t="s">
        <v>19</v>
      </c>
      <c r="G12" s="207"/>
    </row>
    <row r="13" spans="2:12" ht="15.75" customHeight="1">
      <c r="B13" s="1358">
        <v>6</v>
      </c>
      <c r="C13" s="1355" t="s">
        <v>942</v>
      </c>
      <c r="D13" s="951" t="s">
        <v>7</v>
      </c>
      <c r="E13" s="951" t="s">
        <v>328</v>
      </c>
      <c r="F13" s="435">
        <f>_xlfn.XLOOKUP(L13,[1]V_CVII!$AI:$AI,[1]V_CVII!$T:$T)</f>
        <v>2.6625500000000004</v>
      </c>
      <c r="G13" s="207"/>
      <c r="L13" s="828" t="s">
        <v>2024</v>
      </c>
    </row>
    <row r="14" spans="2:12" ht="15.75">
      <c r="B14" s="1359"/>
      <c r="C14" s="1356"/>
      <c r="D14" s="951" t="s">
        <v>7</v>
      </c>
      <c r="E14" s="951" t="s">
        <v>23</v>
      </c>
      <c r="F14" s="435">
        <f>_xlfn.XLOOKUP(L14,[1]V_CVII!$AI:$AI,[1]V_CVII!$T:$T)</f>
        <v>2.5560480000000001</v>
      </c>
      <c r="G14" s="207"/>
      <c r="L14" s="828" t="s">
        <v>2025</v>
      </c>
    </row>
    <row r="15" spans="2:12" ht="15.75">
      <c r="B15" s="1359"/>
      <c r="C15" s="1356"/>
      <c r="D15" s="951" t="s">
        <v>7</v>
      </c>
      <c r="E15" s="951" t="s">
        <v>24</v>
      </c>
      <c r="F15" s="435">
        <f>_xlfn.XLOOKUP(L15,[1]V_CVII!$AI:$AI,[1]V_CVII!$T:$T)</f>
        <v>2.4538060800000001</v>
      </c>
      <c r="G15" s="207"/>
      <c r="L15" s="828" t="s">
        <v>2026</v>
      </c>
    </row>
    <row r="16" spans="2:12" ht="15.75">
      <c r="B16" s="1360"/>
      <c r="C16" s="1357"/>
      <c r="D16" s="951" t="s">
        <v>7</v>
      </c>
      <c r="E16" s="951" t="s">
        <v>25</v>
      </c>
      <c r="F16" s="600">
        <f>_xlfn.XLOOKUP(L16,[1]V_CVII!$AI:$AI,[1]V_CVII!$T:$T)</f>
        <v>2.3556538367999997</v>
      </c>
      <c r="G16" s="207"/>
      <c r="L16" s="828" t="s">
        <v>2027</v>
      </c>
    </row>
    <row r="17" spans="2:12" ht="15.75">
      <c r="B17" s="1351">
        <v>7</v>
      </c>
      <c r="C17" s="1353" t="s">
        <v>943</v>
      </c>
      <c r="D17" s="951" t="s">
        <v>7</v>
      </c>
      <c r="E17" s="951" t="s">
        <v>328</v>
      </c>
      <c r="F17" s="435">
        <f>_xlfn.XLOOKUP(L17,[1]V_CVII!$AI:$AI,[1]V_CVII!$T:$T)</f>
        <v>2.5225112000000012</v>
      </c>
      <c r="G17" s="207"/>
      <c r="L17" s="828" t="s">
        <v>2028</v>
      </c>
    </row>
    <row r="18" spans="2:12" ht="15.75">
      <c r="B18" s="1351"/>
      <c r="C18" s="1353"/>
      <c r="D18" s="951" t="s">
        <v>7</v>
      </c>
      <c r="E18" s="951" t="s">
        <v>23</v>
      </c>
      <c r="F18" s="435">
        <f>_xlfn.XLOOKUP(L18,[1]V_CVII!$AI:$AI,[1]V_CVII!$T:$T)</f>
        <v>2.4216107520000012</v>
      </c>
      <c r="G18" s="207"/>
      <c r="L18" s="828" t="s">
        <v>2029</v>
      </c>
    </row>
    <row r="19" spans="2:12" ht="15.75">
      <c r="B19" s="1351"/>
      <c r="C19" s="1353"/>
      <c r="D19" s="951" t="s">
        <v>7</v>
      </c>
      <c r="E19" s="951" t="s">
        <v>24</v>
      </c>
      <c r="F19" s="435">
        <f>_xlfn.XLOOKUP(L19,[1]V_CVII!$AI:$AI,[1]V_CVII!$T:$T)</f>
        <v>2.3247463219200011</v>
      </c>
      <c r="G19" s="207"/>
      <c r="L19" s="828" t="s">
        <v>2030</v>
      </c>
    </row>
    <row r="20" spans="2:12" ht="15.75">
      <c r="B20" s="1352"/>
      <c r="C20" s="1354"/>
      <c r="D20" s="951" t="s">
        <v>7</v>
      </c>
      <c r="E20" s="951" t="s">
        <v>25</v>
      </c>
      <c r="F20" s="435">
        <f>_xlfn.XLOOKUP(L20,[1]V_CVII!$AI:$AI,[1]V_CVII!$T:$T)</f>
        <v>2.231756469043201</v>
      </c>
      <c r="G20" s="207"/>
      <c r="L20" s="828" t="s">
        <v>2031</v>
      </c>
    </row>
    <row r="21" spans="2:12" ht="15.75">
      <c r="B21" s="1351"/>
      <c r="C21" s="1353"/>
      <c r="D21" s="951" t="s">
        <v>7</v>
      </c>
      <c r="E21" s="951" t="s">
        <v>941</v>
      </c>
      <c r="F21" s="435">
        <f>_xlfn.XLOOKUP(L21,[1]V_CVII!$AI:$AI,[1]V_CVII!$T:$T)</f>
        <v>2.1424862102814726</v>
      </c>
      <c r="G21" s="207"/>
      <c r="L21" s="828" t="s">
        <v>2032</v>
      </c>
    </row>
    <row r="22" spans="2:12" ht="15.75">
      <c r="B22" s="1351">
        <v>8</v>
      </c>
      <c r="C22" s="1353" t="s">
        <v>944</v>
      </c>
      <c r="D22" s="951" t="s">
        <v>7</v>
      </c>
      <c r="E22" s="951" t="s">
        <v>328</v>
      </c>
      <c r="F22" s="698">
        <f>_xlfn.XLOOKUP(L22,[1]V_CVII!$AI:$AI,[1]V_CVII!$T:$T)</f>
        <v>2.4205000000000001</v>
      </c>
      <c r="G22" s="207"/>
      <c r="L22" s="828" t="s">
        <v>2033</v>
      </c>
    </row>
    <row r="23" spans="2:12" ht="15.75">
      <c r="B23" s="1351"/>
      <c r="C23" s="1353"/>
      <c r="D23" s="951" t="s">
        <v>7</v>
      </c>
      <c r="E23" s="950" t="s">
        <v>23</v>
      </c>
      <c r="F23" s="698">
        <f>_xlfn.XLOOKUP(L23,[1]V_CVII!$AI:$AI,[1]V_CVII!$T:$T)</f>
        <v>2.32368</v>
      </c>
      <c r="G23" s="207"/>
      <c r="L23" s="828" t="s">
        <v>2034</v>
      </c>
    </row>
    <row r="24" spans="2:12" ht="15.75">
      <c r="B24" s="1352"/>
      <c r="C24" s="1354"/>
      <c r="D24" s="951" t="s">
        <v>7</v>
      </c>
      <c r="E24" s="950" t="s">
        <v>24</v>
      </c>
      <c r="F24" s="698">
        <f>_xlfn.XLOOKUP(L24,[1]V_CVII!$AI:$AI,[1]V_CVII!$T:$T)</f>
        <v>2.2307327999999997</v>
      </c>
      <c r="G24" s="207"/>
      <c r="L24" s="828" t="s">
        <v>2035</v>
      </c>
    </row>
    <row r="25" spans="2:12" ht="15.75">
      <c r="B25" s="1352"/>
      <c r="C25" s="1354"/>
      <c r="D25" s="951" t="s">
        <v>7</v>
      </c>
      <c r="E25" s="951" t="s">
        <v>25</v>
      </c>
      <c r="F25" s="698">
        <f>_xlfn.XLOOKUP(L25,[1]V_CVII!$AI:$AI,[1]V_CVII!$T:$T)</f>
        <v>2.1415034879999997</v>
      </c>
      <c r="G25" s="207"/>
      <c r="L25" s="828" t="s">
        <v>2036</v>
      </c>
    </row>
    <row r="26" spans="2:12" ht="15.75">
      <c r="B26" s="1351">
        <v>9</v>
      </c>
      <c r="C26" s="1353" t="s">
        <v>945</v>
      </c>
      <c r="D26" s="951" t="s">
        <v>7</v>
      </c>
      <c r="E26" s="951" t="s">
        <v>328</v>
      </c>
      <c r="F26" s="698">
        <f>_xlfn.XLOOKUP(L26,[1]V_CVII!$AI:$AI,[1]V_CVII!$T:$T)</f>
        <v>2.2931920000000008</v>
      </c>
      <c r="G26" s="207"/>
      <c r="L26" s="828" t="s">
        <v>2037</v>
      </c>
    </row>
    <row r="27" spans="2:12" ht="15.75">
      <c r="B27" s="1351"/>
      <c r="C27" s="1353"/>
      <c r="D27" s="951" t="s">
        <v>7</v>
      </c>
      <c r="E27" s="950" t="s">
        <v>23</v>
      </c>
      <c r="F27" s="698">
        <f>_xlfn.XLOOKUP(L27,[1]V_CVII!$AI:$AI,[1]V_CVII!$T:$T)</f>
        <v>2.2014643200000008</v>
      </c>
      <c r="G27" s="207"/>
      <c r="L27" s="828" t="s">
        <v>2038</v>
      </c>
    </row>
    <row r="28" spans="2:12" ht="15.75">
      <c r="B28" s="1351"/>
      <c r="C28" s="1353"/>
      <c r="D28" s="951" t="s">
        <v>7</v>
      </c>
      <c r="E28" s="950" t="s">
        <v>24</v>
      </c>
      <c r="F28" s="698">
        <f>_xlfn.XLOOKUP(L28,[1]V_CVII!$AI:$AI,[1]V_CVII!$T:$T)</f>
        <v>2.1134057472000007</v>
      </c>
      <c r="G28" s="207"/>
      <c r="L28" s="828" t="s">
        <v>2039</v>
      </c>
    </row>
    <row r="29" spans="2:12" ht="15.75">
      <c r="B29" s="1352"/>
      <c r="C29" s="1354"/>
      <c r="D29" s="951" t="s">
        <v>7</v>
      </c>
      <c r="E29" s="950" t="s">
        <v>25</v>
      </c>
      <c r="F29" s="698">
        <f>_xlfn.XLOOKUP(L29,[1]V_CVII!$AI:$AI,[1]V_CVII!$T:$T)</f>
        <v>2.0288695173120006</v>
      </c>
      <c r="G29" s="207"/>
      <c r="L29" s="828" t="s">
        <v>2040</v>
      </c>
    </row>
    <row r="30" spans="2:12" ht="15.75">
      <c r="B30" s="1351"/>
      <c r="C30" s="1353"/>
      <c r="D30" s="951" t="s">
        <v>7</v>
      </c>
      <c r="E30" s="950" t="s">
        <v>330</v>
      </c>
      <c r="F30" s="698">
        <f>_xlfn.XLOOKUP(L30,[1]V_CVII!$AI:$AI,[1]V_CVII!$T:$T)</f>
        <v>1.9477147366195204</v>
      </c>
      <c r="G30" s="207"/>
      <c r="L30" s="828" t="s">
        <v>2041</v>
      </c>
    </row>
    <row r="31" spans="2:12" ht="15.75">
      <c r="B31" s="1351">
        <v>10</v>
      </c>
      <c r="C31" s="1353" t="s">
        <v>946</v>
      </c>
      <c r="D31" s="951" t="s">
        <v>7</v>
      </c>
      <c r="E31" s="951" t="s">
        <v>328</v>
      </c>
      <c r="F31" s="698">
        <f>_xlfn.XLOOKUP(L31,[1]V_CVII!$AI:$AI,[1]V_CVII!$T:$T)</f>
        <v>2.0847200000000004</v>
      </c>
      <c r="G31" s="207"/>
      <c r="L31" s="828" t="s">
        <v>2042</v>
      </c>
    </row>
    <row r="32" spans="2:12" ht="15.75">
      <c r="B32" s="1351"/>
      <c r="C32" s="1353"/>
      <c r="D32" s="951" t="s">
        <v>7</v>
      </c>
      <c r="E32" s="950" t="s">
        <v>23</v>
      </c>
      <c r="F32" s="698">
        <f>_xlfn.XLOOKUP(L32,[1]V_CVII!$AI:$AI,[1]V_CVII!$T:$T)</f>
        <v>2.0313872360990319</v>
      </c>
      <c r="G32" s="207"/>
      <c r="L32" s="828" t="s">
        <v>2043</v>
      </c>
    </row>
    <row r="33" spans="2:12" ht="15.75">
      <c r="B33" s="1351"/>
      <c r="C33" s="1353"/>
      <c r="D33" s="951" t="s">
        <v>7</v>
      </c>
      <c r="E33" s="950" t="s">
        <v>24</v>
      </c>
      <c r="F33" s="698">
        <f>_xlfn.XLOOKUP(L33,[1]V_CVII!$AI:$AI,[1]V_CVII!$T:$T)</f>
        <v>1.9964493720875005</v>
      </c>
      <c r="G33" s="207"/>
      <c r="L33" s="828" t="s">
        <v>2044</v>
      </c>
    </row>
    <row r="34" spans="2:12" ht="15.75">
      <c r="B34" s="1351"/>
      <c r="C34" s="1353"/>
      <c r="D34" s="951" t="s">
        <v>7</v>
      </c>
      <c r="E34" s="950" t="s">
        <v>25</v>
      </c>
      <c r="F34" s="698">
        <f>_xlfn.XLOOKUP(L34,[1]V_CVII!$AI:$AI,[1]V_CVII!$T:$T)</f>
        <v>1.9621124050000003</v>
      </c>
      <c r="G34" s="207"/>
      <c r="L34" s="828" t="s">
        <v>2045</v>
      </c>
    </row>
    <row r="35" spans="2:12" ht="15.75">
      <c r="B35" s="1351"/>
      <c r="C35" s="1353"/>
      <c r="D35" s="951" t="s">
        <v>7</v>
      </c>
      <c r="E35" s="950" t="s">
        <v>330</v>
      </c>
      <c r="F35" s="698">
        <f>_xlfn.XLOOKUP(L35,[1]V_CVII!$AI:$AI,[1]V_CVII!$T:$T)</f>
        <v>1.9283660000000002</v>
      </c>
      <c r="G35" s="207"/>
      <c r="L35" s="828" t="s">
        <v>2046</v>
      </c>
    </row>
    <row r="36" spans="2:12" ht="15.75">
      <c r="B36" s="766">
        <v>11</v>
      </c>
      <c r="C36" s="950" t="s">
        <v>947</v>
      </c>
      <c r="D36" s="951" t="s">
        <v>7</v>
      </c>
      <c r="E36" s="950" t="s">
        <v>330</v>
      </c>
      <c r="F36" s="698">
        <f>_xlfn.XLOOKUP(L36,[1]V_CVII!$AI:$AI,[1]V_CVII!$T:$T)</f>
        <v>1.8952000000000002</v>
      </c>
      <c r="G36" s="207"/>
      <c r="L36" s="828" t="s">
        <v>2047</v>
      </c>
    </row>
    <row r="38" spans="2:12">
      <c r="B38" s="210" t="s">
        <v>312</v>
      </c>
    </row>
    <row r="39" spans="2:12" ht="15" customHeight="1">
      <c r="B39" s="1302" t="s">
        <v>722</v>
      </c>
      <c r="C39" s="1302"/>
      <c r="D39" s="1302"/>
      <c r="E39" s="1302"/>
      <c r="F39" s="1302"/>
    </row>
    <row r="40" spans="2:12" ht="15" customHeight="1">
      <c r="B40" s="1302" t="s">
        <v>2705</v>
      </c>
      <c r="C40" s="1302"/>
      <c r="D40" s="1302"/>
      <c r="E40" s="1302"/>
      <c r="F40" s="1302"/>
    </row>
    <row r="41" spans="2:12" ht="44.45" customHeight="1">
      <c r="B41" s="1350" t="s">
        <v>2706</v>
      </c>
      <c r="C41" s="1350"/>
      <c r="D41" s="1350"/>
      <c r="E41" s="1350"/>
      <c r="F41" s="1350"/>
    </row>
    <row r="42" spans="2:12" ht="15.75" customHeight="1"/>
  </sheetData>
  <mergeCells count="17">
    <mergeCell ref="C13:C16"/>
    <mergeCell ref="B13:B16"/>
    <mergeCell ref="B1:F1"/>
    <mergeCell ref="B3:F3"/>
    <mergeCell ref="B6:E6"/>
    <mergeCell ref="B12:E12"/>
    <mergeCell ref="B39:F39"/>
    <mergeCell ref="B40:F40"/>
    <mergeCell ref="B41:F41"/>
    <mergeCell ref="B17:B21"/>
    <mergeCell ref="B22:B25"/>
    <mergeCell ref="B26:B30"/>
    <mergeCell ref="B31:B35"/>
    <mergeCell ref="C17:C21"/>
    <mergeCell ref="C22:C25"/>
    <mergeCell ref="C26:C30"/>
    <mergeCell ref="C31:C35"/>
  </mergeCells>
  <pageMargins left="0.511811023622047" right="0.196850393700787" top="0.55118110236220497" bottom="0.31496062992126" header="0.27559055118110198" footer="0.196850393700787"/>
  <pageSetup paperSize="9" scale="85" firstPageNumber="87" fitToHeight="0" orientation="portrait" useFirstPageNumber="1" r:id="rId1"/>
  <headerFooter alignWithMargins="0">
    <oddHeader>&amp;CDRAFT</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oaie21">
    <tabColor rgb="FFFF0000"/>
  </sheetPr>
  <dimension ref="B2:L95"/>
  <sheetViews>
    <sheetView topLeftCell="A81" zoomScale="115" zoomScaleNormal="115" workbookViewId="0">
      <selection activeCell="C15" sqref="C15"/>
    </sheetView>
  </sheetViews>
  <sheetFormatPr defaultColWidth="10.28515625" defaultRowHeight="15" outlineLevelRow="1"/>
  <cols>
    <col min="1" max="1" width="2.85546875" style="194" customWidth="1"/>
    <col min="2" max="2" width="5" style="194" customWidth="1"/>
    <col min="3" max="3" width="62.42578125" style="194" customWidth="1"/>
    <col min="4" max="4" width="12" style="194" customWidth="1"/>
    <col min="5" max="8" width="9.42578125" style="194" customWidth="1"/>
    <col min="9" max="16384" width="10.28515625" style="194"/>
  </cols>
  <sheetData>
    <row r="2" spans="2:8" ht="30.75" customHeight="1">
      <c r="B2" s="1371" t="s">
        <v>1013</v>
      </c>
      <c r="C2" s="1371"/>
      <c r="D2" s="1371"/>
      <c r="E2" s="1371"/>
      <c r="F2" s="1371"/>
      <c r="G2" s="1371"/>
      <c r="H2" s="1371"/>
    </row>
    <row r="4" spans="2:8" ht="32.25" customHeight="1">
      <c r="B4" s="1372" t="s">
        <v>2707</v>
      </c>
      <c r="C4" s="1372"/>
      <c r="D4" s="1372"/>
      <c r="E4" s="1372"/>
      <c r="F4" s="1372"/>
      <c r="G4" s="1372"/>
      <c r="H4" s="1372"/>
    </row>
    <row r="5" spans="2:8">
      <c r="B5" s="195"/>
      <c r="C5" s="195"/>
      <c r="D5" s="195"/>
      <c r="E5" s="195"/>
      <c r="F5" s="195"/>
      <c r="G5" s="195"/>
      <c r="H5" s="195"/>
    </row>
    <row r="7" spans="2:8" ht="39" customHeight="1">
      <c r="B7" s="1367" t="s">
        <v>17</v>
      </c>
      <c r="C7" s="1367" t="s">
        <v>2</v>
      </c>
      <c r="D7" s="1374" t="s">
        <v>3</v>
      </c>
      <c r="E7" s="1118" t="s">
        <v>2743</v>
      </c>
      <c r="F7" s="1119"/>
      <c r="G7" s="1118" t="s">
        <v>2744</v>
      </c>
      <c r="H7" s="1119"/>
    </row>
    <row r="8" spans="2:8" ht="27" customHeight="1">
      <c r="B8" s="1367"/>
      <c r="C8" s="1367"/>
      <c r="D8" s="1374"/>
      <c r="E8" s="1120"/>
      <c r="F8" s="1121"/>
      <c r="G8" s="1120"/>
      <c r="H8" s="1121"/>
    </row>
    <row r="9" spans="2:8">
      <c r="B9" s="1367"/>
      <c r="C9" s="1367"/>
      <c r="D9" s="1374"/>
      <c r="E9" s="197" t="s">
        <v>331</v>
      </c>
      <c r="F9" s="197" t="s">
        <v>332</v>
      </c>
      <c r="G9" s="197" t="s">
        <v>331</v>
      </c>
      <c r="H9" s="197" t="s">
        <v>332</v>
      </c>
    </row>
    <row r="10" spans="2:8" ht="63.75" outlineLevel="1">
      <c r="B10" s="196">
        <v>1</v>
      </c>
      <c r="C10" s="198" t="s">
        <v>1134</v>
      </c>
      <c r="D10" s="199" t="s">
        <v>7</v>
      </c>
      <c r="E10" s="586"/>
      <c r="F10" s="586">
        <v>5</v>
      </c>
      <c r="G10" s="586"/>
      <c r="H10" s="586"/>
    </row>
    <row r="11" spans="2:8" ht="51" outlineLevel="1">
      <c r="B11" s="196">
        <v>2</v>
      </c>
      <c r="C11" s="198" t="s">
        <v>1135</v>
      </c>
      <c r="D11" s="199" t="s">
        <v>7</v>
      </c>
      <c r="E11" s="586"/>
      <c r="F11" s="586">
        <v>4.9008264462809903</v>
      </c>
      <c r="G11" s="586"/>
      <c r="H11" s="586"/>
    </row>
    <row r="12" spans="2:8" ht="38.25" outlineLevel="1">
      <c r="B12" s="196">
        <v>3</v>
      </c>
      <c r="C12" s="198" t="s">
        <v>1136</v>
      </c>
      <c r="D12" s="199" t="s">
        <v>7</v>
      </c>
      <c r="E12" s="586"/>
      <c r="F12" s="586">
        <v>4.7851239669421499</v>
      </c>
      <c r="G12" s="586"/>
      <c r="H12" s="586"/>
    </row>
    <row r="13" spans="2:8" ht="25.5" outlineLevel="1">
      <c r="B13" s="4">
        <v>4</v>
      </c>
      <c r="C13" s="200" t="s">
        <v>1137</v>
      </c>
      <c r="D13" s="199" t="s">
        <v>7</v>
      </c>
      <c r="E13" s="586">
        <v>4.3859504132231404</v>
      </c>
      <c r="F13" s="586">
        <v>4.6694214876033104</v>
      </c>
      <c r="G13" s="586"/>
      <c r="H13" s="586"/>
    </row>
    <row r="14" spans="2:8" ht="25.5" outlineLevel="1">
      <c r="B14" s="4">
        <v>5</v>
      </c>
      <c r="C14" s="200" t="s">
        <v>1138</v>
      </c>
      <c r="D14" s="196" t="s">
        <v>7</v>
      </c>
      <c r="E14" s="586">
        <v>4.0966942148760301</v>
      </c>
      <c r="F14" s="586">
        <v>4.3801652892562002</v>
      </c>
      <c r="G14" s="586"/>
      <c r="H14" s="586"/>
    </row>
    <row r="15" spans="2:8" ht="25.5" outlineLevel="1">
      <c r="B15" s="163">
        <v>6</v>
      </c>
      <c r="C15" s="201" t="s">
        <v>1139</v>
      </c>
      <c r="D15" s="202" t="s">
        <v>7</v>
      </c>
      <c r="E15" s="901">
        <v>3.8074380165289199</v>
      </c>
      <c r="F15" s="901">
        <v>4.0909090909090899</v>
      </c>
      <c r="G15" s="901"/>
      <c r="H15" s="901"/>
    </row>
    <row r="16" spans="2:8" ht="25.5" outlineLevel="1">
      <c r="B16" s="4">
        <v>7</v>
      </c>
      <c r="C16" s="200" t="s">
        <v>1140</v>
      </c>
      <c r="D16" s="196" t="s">
        <v>7</v>
      </c>
      <c r="E16" s="899">
        <v>3.6</v>
      </c>
      <c r="F16" s="899">
        <v>3.8</v>
      </c>
      <c r="G16" s="899"/>
      <c r="H16" s="899"/>
    </row>
    <row r="17" spans="2:8" ht="25.5" outlineLevel="1">
      <c r="B17" s="164">
        <v>8</v>
      </c>
      <c r="C17" s="203" t="s">
        <v>1141</v>
      </c>
      <c r="D17" s="204" t="s">
        <v>7</v>
      </c>
      <c r="E17" s="899">
        <v>3</v>
      </c>
      <c r="F17" s="899">
        <v>3.59</v>
      </c>
      <c r="G17" s="899">
        <v>2.72</v>
      </c>
      <c r="H17" s="899">
        <v>3</v>
      </c>
    </row>
    <row r="18" spans="2:8" ht="25.5" outlineLevel="1">
      <c r="B18" s="4">
        <v>9</v>
      </c>
      <c r="C18" s="200" t="s">
        <v>1142</v>
      </c>
      <c r="D18" s="196" t="s">
        <v>7</v>
      </c>
      <c r="E18" s="899">
        <v>2.72</v>
      </c>
      <c r="F18" s="899">
        <v>3</v>
      </c>
      <c r="G18" s="899">
        <v>2.4300000000000002</v>
      </c>
      <c r="H18" s="899">
        <v>2.72</v>
      </c>
    </row>
    <row r="19" spans="2:8" ht="25.5" outlineLevel="1">
      <c r="B19" s="4">
        <v>10</v>
      </c>
      <c r="C19" s="200" t="s">
        <v>1143</v>
      </c>
      <c r="D19" s="199" t="s">
        <v>7</v>
      </c>
      <c r="E19" s="899">
        <v>2.4300000000000002</v>
      </c>
      <c r="F19" s="899">
        <v>2.72</v>
      </c>
      <c r="G19" s="899">
        <v>2.15</v>
      </c>
      <c r="H19" s="899">
        <v>2.42</v>
      </c>
    </row>
    <row r="20" spans="2:8" ht="25.5" outlineLevel="1">
      <c r="B20" s="4">
        <v>11</v>
      </c>
      <c r="C20" s="200" t="s">
        <v>1144</v>
      </c>
      <c r="D20" s="196" t="s">
        <v>7</v>
      </c>
      <c r="E20" s="899">
        <v>2.15</v>
      </c>
      <c r="F20" s="899">
        <v>2.4</v>
      </c>
      <c r="G20" s="899">
        <v>1.95</v>
      </c>
      <c r="H20" s="899">
        <v>2.14</v>
      </c>
    </row>
    <row r="21" spans="2:8" ht="25.5" outlineLevel="1">
      <c r="B21" s="4">
        <v>12</v>
      </c>
      <c r="C21" s="200" t="s">
        <v>1145</v>
      </c>
      <c r="D21" s="199" t="s">
        <v>7</v>
      </c>
      <c r="E21" s="899">
        <v>1.95</v>
      </c>
      <c r="F21" s="899">
        <v>2.14</v>
      </c>
      <c r="G21" s="899">
        <v>1.8</v>
      </c>
      <c r="H21" s="899">
        <v>1.94</v>
      </c>
    </row>
    <row r="22" spans="2:8" ht="25.5" outlineLevel="1">
      <c r="B22" s="4">
        <v>13</v>
      </c>
      <c r="C22" s="200" t="s">
        <v>1146</v>
      </c>
      <c r="D22" s="196" t="s">
        <v>7</v>
      </c>
      <c r="E22" s="899">
        <v>1.8</v>
      </c>
      <c r="F22" s="899">
        <v>1.94</v>
      </c>
      <c r="G22" s="899">
        <v>1.68</v>
      </c>
      <c r="H22" s="899">
        <v>1.79</v>
      </c>
    </row>
    <row r="23" spans="2:8" ht="25.5" outlineLevel="1">
      <c r="B23" s="4">
        <v>14</v>
      </c>
      <c r="C23" s="200" t="s">
        <v>333</v>
      </c>
      <c r="D23" s="196" t="s">
        <v>7</v>
      </c>
      <c r="E23" s="899"/>
      <c r="F23" s="899"/>
      <c r="G23" s="899">
        <v>1.67</v>
      </c>
      <c r="H23" s="899">
        <v>1.67</v>
      </c>
    </row>
    <row r="24" spans="2:8" outlineLevel="1">
      <c r="B24" s="1368">
        <v>15</v>
      </c>
      <c r="C24" s="1250" t="s">
        <v>334</v>
      </c>
      <c r="D24" s="196" t="s">
        <v>7</v>
      </c>
      <c r="E24" s="899">
        <v>1.63</v>
      </c>
      <c r="F24" s="899">
        <v>1.66</v>
      </c>
      <c r="G24" s="899"/>
      <c r="H24" s="899"/>
    </row>
    <row r="25" spans="2:8" outlineLevel="1">
      <c r="B25" s="1369"/>
      <c r="C25" s="1252"/>
      <c r="D25" s="196" t="s">
        <v>33</v>
      </c>
      <c r="E25" s="899">
        <v>1.56</v>
      </c>
      <c r="F25" s="899">
        <v>1.62</v>
      </c>
      <c r="G25" s="899"/>
      <c r="H25" s="899"/>
    </row>
    <row r="26" spans="2:8" outlineLevel="1">
      <c r="B26" s="1368">
        <v>16</v>
      </c>
      <c r="C26" s="1250" t="s">
        <v>335</v>
      </c>
      <c r="D26" s="196" t="s">
        <v>7</v>
      </c>
      <c r="E26" s="586"/>
      <c r="F26" s="586"/>
      <c r="G26" s="586">
        <v>1.5512396694214901</v>
      </c>
      <c r="H26" s="586">
        <v>1.60330578512397</v>
      </c>
    </row>
    <row r="27" spans="2:8" outlineLevel="1">
      <c r="B27" s="1369"/>
      <c r="C27" s="1252"/>
      <c r="D27" s="196" t="s">
        <v>33</v>
      </c>
      <c r="E27" s="586"/>
      <c r="F27" s="586"/>
      <c r="G27" s="586">
        <v>1.4355371900826399</v>
      </c>
      <c r="H27" s="586">
        <v>1.5454545454545501</v>
      </c>
    </row>
    <row r="28" spans="2:8" outlineLevel="1">
      <c r="B28" s="1368">
        <v>17</v>
      </c>
      <c r="C28" s="1250" t="s">
        <v>336</v>
      </c>
      <c r="D28" s="196" t="s">
        <v>131</v>
      </c>
      <c r="E28" s="586"/>
      <c r="F28" s="586"/>
      <c r="G28" s="586">
        <v>1.4008264462809901</v>
      </c>
      <c r="H28" s="586">
        <v>1.4008264462809901</v>
      </c>
    </row>
    <row r="29" spans="2:8" outlineLevel="1">
      <c r="B29" s="1369"/>
      <c r="C29" s="1252"/>
      <c r="D29" s="196" t="s">
        <v>33</v>
      </c>
      <c r="E29" s="586"/>
      <c r="F29" s="586"/>
      <c r="G29" s="586">
        <v>1.37190082644628</v>
      </c>
      <c r="H29" s="586">
        <v>1.37190082644628</v>
      </c>
    </row>
    <row r="30" spans="2:8" outlineLevel="1">
      <c r="B30" s="1368">
        <v>18</v>
      </c>
      <c r="C30" s="1250" t="s">
        <v>337</v>
      </c>
      <c r="D30" s="196" t="s">
        <v>7</v>
      </c>
      <c r="E30" s="586">
        <v>1.7247933884297499</v>
      </c>
      <c r="F30" s="586">
        <v>1.7479338842975201</v>
      </c>
      <c r="G30" s="586">
        <v>1.6958677685950401</v>
      </c>
      <c r="H30" s="586">
        <v>1.71900826446281</v>
      </c>
    </row>
    <row r="31" spans="2:8" outlineLevel="1">
      <c r="B31" s="1370"/>
      <c r="C31" s="1251"/>
      <c r="D31" s="196" t="s">
        <v>131</v>
      </c>
      <c r="E31" s="586">
        <v>1.6958677685950401</v>
      </c>
      <c r="F31" s="586">
        <v>1.71900826446281</v>
      </c>
      <c r="G31" s="586">
        <v>1.66694214876033</v>
      </c>
      <c r="H31" s="586">
        <v>1.6900826446281001</v>
      </c>
    </row>
    <row r="32" spans="2:8" outlineLevel="1">
      <c r="B32" s="1369"/>
      <c r="C32" s="1252"/>
      <c r="D32" s="196" t="s">
        <v>33</v>
      </c>
      <c r="E32" s="586">
        <v>1.66694214876033</v>
      </c>
      <c r="F32" s="586">
        <v>1.6900826446281001</v>
      </c>
      <c r="G32" s="586">
        <v>1.6380165289256201</v>
      </c>
      <c r="H32" s="586">
        <v>1.66115702479339</v>
      </c>
    </row>
    <row r="33" spans="2:8" outlineLevel="1">
      <c r="B33" s="1368">
        <v>19</v>
      </c>
      <c r="C33" s="1250" t="s">
        <v>716</v>
      </c>
      <c r="D33" s="196" t="s">
        <v>7</v>
      </c>
      <c r="E33" s="586">
        <v>1.66694214876033</v>
      </c>
      <c r="F33" s="586">
        <v>1.6900826446281001</v>
      </c>
      <c r="G33" s="586">
        <v>1.6380165289256201</v>
      </c>
      <c r="H33" s="586">
        <v>1.66115702479339</v>
      </c>
    </row>
    <row r="34" spans="2:8" outlineLevel="1">
      <c r="B34" s="1370"/>
      <c r="C34" s="1251"/>
      <c r="D34" s="196" t="s">
        <v>131</v>
      </c>
      <c r="E34" s="586">
        <v>1.6380165289256201</v>
      </c>
      <c r="F34" s="586">
        <v>1.66115702479339</v>
      </c>
      <c r="G34" s="586">
        <v>1.60909090909091</v>
      </c>
      <c r="H34" s="586">
        <v>1.6322314049586799</v>
      </c>
    </row>
    <row r="35" spans="2:8" outlineLevel="1">
      <c r="B35" s="1369"/>
      <c r="C35" s="1252"/>
      <c r="D35" s="196" t="s">
        <v>33</v>
      </c>
      <c r="E35" s="586">
        <v>1.60909090909091</v>
      </c>
      <c r="F35" s="586">
        <v>1.6322314049586799</v>
      </c>
      <c r="G35" s="586">
        <v>1.5801652892561999</v>
      </c>
      <c r="H35" s="586">
        <v>1.60330578512397</v>
      </c>
    </row>
    <row r="36" spans="2:8" outlineLevel="1">
      <c r="B36" s="1368">
        <v>20</v>
      </c>
      <c r="C36" s="1250" t="s">
        <v>338</v>
      </c>
      <c r="D36" s="196" t="s">
        <v>7</v>
      </c>
      <c r="E36" s="586">
        <v>1.6958677685950401</v>
      </c>
      <c r="F36" s="586">
        <v>1.71900826446281</v>
      </c>
      <c r="G36" s="586">
        <v>1.66694214876033</v>
      </c>
      <c r="H36" s="586">
        <v>1.6900826446281001</v>
      </c>
    </row>
    <row r="37" spans="2:8" outlineLevel="1">
      <c r="B37" s="1370"/>
      <c r="C37" s="1251"/>
      <c r="D37" s="196" t="s">
        <v>131</v>
      </c>
      <c r="E37" s="586">
        <v>1.66694214876033</v>
      </c>
      <c r="F37" s="586">
        <v>1.6900826446281001</v>
      </c>
      <c r="G37" s="586">
        <v>1.6380165289256201</v>
      </c>
      <c r="H37" s="586">
        <v>1.66115702479339</v>
      </c>
    </row>
    <row r="38" spans="2:8" outlineLevel="1">
      <c r="B38" s="1369"/>
      <c r="C38" s="1252"/>
      <c r="D38" s="196" t="s">
        <v>33</v>
      </c>
      <c r="E38" s="586">
        <v>1.6380165289256201</v>
      </c>
      <c r="F38" s="586">
        <v>1.66115702479339</v>
      </c>
      <c r="G38" s="586">
        <v>1.60909090909091</v>
      </c>
      <c r="H38" s="586">
        <v>1.6322314049586799</v>
      </c>
    </row>
    <row r="39" spans="2:8" outlineLevel="1">
      <c r="B39" s="1368">
        <v>21</v>
      </c>
      <c r="C39" s="1373" t="s">
        <v>339</v>
      </c>
      <c r="D39" s="196" t="s">
        <v>7</v>
      </c>
      <c r="E39" s="586">
        <v>1.6380165289256201</v>
      </c>
      <c r="F39" s="586">
        <v>1.66115702479339</v>
      </c>
      <c r="G39" s="586">
        <v>1.60909090909091</v>
      </c>
      <c r="H39" s="586">
        <v>1.6322314049586799</v>
      </c>
    </row>
    <row r="40" spans="2:8" outlineLevel="1">
      <c r="B40" s="1370"/>
      <c r="C40" s="1373"/>
      <c r="D40" s="196" t="s">
        <v>131</v>
      </c>
      <c r="E40" s="586">
        <v>1.60909090909091</v>
      </c>
      <c r="F40" s="586">
        <v>1.6322314049586799</v>
      </c>
      <c r="G40" s="586">
        <v>1.5801652892561999</v>
      </c>
      <c r="H40" s="586">
        <v>1.60330578512397</v>
      </c>
    </row>
    <row r="41" spans="2:8" outlineLevel="1">
      <c r="B41" s="1369"/>
      <c r="C41" s="1373"/>
      <c r="D41" s="196" t="s">
        <v>33</v>
      </c>
      <c r="E41" s="586">
        <v>1.5801652892561999</v>
      </c>
      <c r="F41" s="586">
        <v>1.60330578512397</v>
      </c>
      <c r="G41" s="586">
        <v>1.5512396694214901</v>
      </c>
      <c r="H41" s="586">
        <v>1.5743801652892599</v>
      </c>
    </row>
    <row r="42" spans="2:8" outlineLevel="1">
      <c r="B42" s="1368">
        <v>22</v>
      </c>
      <c r="C42" s="1250" t="s">
        <v>340</v>
      </c>
      <c r="D42" s="196" t="s">
        <v>7</v>
      </c>
      <c r="E42" s="586">
        <v>1.66694214876033</v>
      </c>
      <c r="F42" s="586">
        <v>1.6900826446281001</v>
      </c>
      <c r="G42" s="586">
        <v>1.6380165289256201</v>
      </c>
      <c r="H42" s="586">
        <v>1.66115702479339</v>
      </c>
    </row>
    <row r="43" spans="2:8" outlineLevel="1">
      <c r="B43" s="1370"/>
      <c r="C43" s="1251"/>
      <c r="D43" s="196" t="s">
        <v>131</v>
      </c>
      <c r="E43" s="586">
        <v>1.6380165289256201</v>
      </c>
      <c r="F43" s="586">
        <v>1.66115702479339</v>
      </c>
      <c r="G43" s="586">
        <v>1.60909090909091</v>
      </c>
      <c r="H43" s="586">
        <v>1.6322314049586799</v>
      </c>
    </row>
    <row r="44" spans="2:8" outlineLevel="1">
      <c r="B44" s="1369"/>
      <c r="C44" s="1252"/>
      <c r="D44" s="196" t="s">
        <v>33</v>
      </c>
      <c r="E44" s="586">
        <v>1.60909090909091</v>
      </c>
      <c r="F44" s="586">
        <v>1.6322314049586799</v>
      </c>
      <c r="G44" s="586">
        <v>1.5801652892561999</v>
      </c>
      <c r="H44" s="586">
        <v>1.60330578512397</v>
      </c>
    </row>
    <row r="45" spans="2:8" outlineLevel="1">
      <c r="B45" s="1368">
        <v>23</v>
      </c>
      <c r="C45" s="1373" t="s">
        <v>341</v>
      </c>
      <c r="D45" s="196" t="s">
        <v>7</v>
      </c>
      <c r="E45" s="586">
        <v>1.60909090909091</v>
      </c>
      <c r="F45" s="586">
        <v>1.6322314049586799</v>
      </c>
      <c r="G45" s="586">
        <v>1.5801652892561999</v>
      </c>
      <c r="H45" s="586">
        <v>1.60330578512397</v>
      </c>
    </row>
    <row r="46" spans="2:8" outlineLevel="1">
      <c r="B46" s="1370"/>
      <c r="C46" s="1373"/>
      <c r="D46" s="196" t="s">
        <v>131</v>
      </c>
      <c r="E46" s="586">
        <v>1.5801652892561999</v>
      </c>
      <c r="F46" s="586">
        <v>1.60330578512397</v>
      </c>
      <c r="G46" s="586">
        <v>1.5512396694214901</v>
      </c>
      <c r="H46" s="586">
        <v>1.5743801652892599</v>
      </c>
    </row>
    <row r="47" spans="2:8" outlineLevel="1">
      <c r="B47" s="1369"/>
      <c r="C47" s="1373"/>
      <c r="D47" s="196" t="s">
        <v>33</v>
      </c>
      <c r="E47" s="586">
        <v>1.5512396694214901</v>
      </c>
      <c r="F47" s="586">
        <v>1.5743801652892599</v>
      </c>
      <c r="G47" s="586">
        <v>1.52231404958678</v>
      </c>
      <c r="H47" s="586">
        <v>1.5454545454545501</v>
      </c>
    </row>
    <row r="48" spans="2:8" outlineLevel="1">
      <c r="B48" s="1368">
        <v>24</v>
      </c>
      <c r="C48" s="1250" t="s">
        <v>342</v>
      </c>
      <c r="D48" s="196" t="s">
        <v>7</v>
      </c>
      <c r="E48" s="586">
        <v>1.6380165289256201</v>
      </c>
      <c r="F48" s="586">
        <v>1.66115702479339</v>
      </c>
      <c r="G48" s="586">
        <v>1.60909090909091</v>
      </c>
      <c r="H48" s="586">
        <v>1.6322314049586799</v>
      </c>
    </row>
    <row r="49" spans="2:8" outlineLevel="1">
      <c r="B49" s="1370"/>
      <c r="C49" s="1251"/>
      <c r="D49" s="196" t="s">
        <v>131</v>
      </c>
      <c r="E49" s="586">
        <v>1.60909090909091</v>
      </c>
      <c r="F49" s="586">
        <v>1.6322314049586799</v>
      </c>
      <c r="G49" s="586">
        <v>1.5801652892561999</v>
      </c>
      <c r="H49" s="586">
        <v>1.60330578512397</v>
      </c>
    </row>
    <row r="50" spans="2:8" outlineLevel="1">
      <c r="B50" s="1369"/>
      <c r="C50" s="1252"/>
      <c r="D50" s="196" t="s">
        <v>33</v>
      </c>
      <c r="E50" s="586">
        <v>1.5801652892561999</v>
      </c>
      <c r="F50" s="586">
        <v>1.60330578512397</v>
      </c>
      <c r="G50" s="586">
        <v>1.5512396694214901</v>
      </c>
      <c r="H50" s="586">
        <v>1.5743801652892599</v>
      </c>
    </row>
    <row r="51" spans="2:8" outlineLevel="1">
      <c r="B51" s="1368">
        <v>25</v>
      </c>
      <c r="C51" s="1250" t="s">
        <v>343</v>
      </c>
      <c r="D51" s="196" t="s">
        <v>7</v>
      </c>
      <c r="E51" s="586">
        <v>1.5801652892561999</v>
      </c>
      <c r="F51" s="586">
        <v>1.60330578512397</v>
      </c>
      <c r="G51" s="586">
        <v>1.5512396694214901</v>
      </c>
      <c r="H51" s="586">
        <v>1.5743801652892599</v>
      </c>
    </row>
    <row r="52" spans="2:8" outlineLevel="1">
      <c r="B52" s="1370"/>
      <c r="C52" s="1251"/>
      <c r="D52" s="196" t="s">
        <v>131</v>
      </c>
      <c r="E52" s="586">
        <v>1.5512396694214901</v>
      </c>
      <c r="F52" s="586">
        <v>1.5743801652892599</v>
      </c>
      <c r="G52" s="586">
        <v>1.52231404958678</v>
      </c>
      <c r="H52" s="586">
        <v>1.5454545454545501</v>
      </c>
    </row>
    <row r="53" spans="2:8" outlineLevel="1">
      <c r="B53" s="1369"/>
      <c r="C53" s="1252"/>
      <c r="D53" s="196" t="s">
        <v>33</v>
      </c>
      <c r="E53" s="586">
        <v>1.52231404958678</v>
      </c>
      <c r="F53" s="586">
        <v>1.5454545454545501</v>
      </c>
      <c r="G53" s="586">
        <v>1.4933884297520701</v>
      </c>
      <c r="H53" s="586">
        <v>1.51652892561983</v>
      </c>
    </row>
    <row r="54" spans="2:8" outlineLevel="1">
      <c r="B54" s="1368">
        <v>26</v>
      </c>
      <c r="C54" s="1250" t="s">
        <v>344</v>
      </c>
      <c r="D54" s="196" t="s">
        <v>7</v>
      </c>
      <c r="E54" s="586">
        <v>1.60909090909091</v>
      </c>
      <c r="F54" s="586">
        <v>1.6322314049586799</v>
      </c>
      <c r="G54" s="586">
        <v>1.5801652892561999</v>
      </c>
      <c r="H54" s="586">
        <v>1.60330578512397</v>
      </c>
    </row>
    <row r="55" spans="2:8" outlineLevel="1">
      <c r="B55" s="1370"/>
      <c r="C55" s="1251"/>
      <c r="D55" s="196" t="s">
        <v>131</v>
      </c>
      <c r="E55" s="586">
        <v>1.5801652892561999</v>
      </c>
      <c r="F55" s="586">
        <v>1.60330578512397</v>
      </c>
      <c r="G55" s="586">
        <v>1.5512396694214901</v>
      </c>
      <c r="H55" s="586">
        <v>1.5743801652892599</v>
      </c>
    </row>
    <row r="56" spans="2:8" outlineLevel="1">
      <c r="B56" s="1369"/>
      <c r="C56" s="1252"/>
      <c r="D56" s="196" t="s">
        <v>33</v>
      </c>
      <c r="E56" s="586">
        <v>1.5512396694214901</v>
      </c>
      <c r="F56" s="586">
        <v>1.5743801652892599</v>
      </c>
      <c r="G56" s="586">
        <v>1.4933884297520701</v>
      </c>
      <c r="H56" s="586">
        <v>1.51652892561983</v>
      </c>
    </row>
    <row r="57" spans="2:8" outlineLevel="1">
      <c r="B57" s="1368">
        <v>27</v>
      </c>
      <c r="C57" s="1250" t="s">
        <v>345</v>
      </c>
      <c r="D57" s="196" t="s">
        <v>7</v>
      </c>
      <c r="E57" s="586">
        <v>1.5512396694214901</v>
      </c>
      <c r="F57" s="586">
        <v>1.5743801652892599</v>
      </c>
      <c r="G57" s="586">
        <v>1.52231404958678</v>
      </c>
      <c r="H57" s="586">
        <v>1.5454545454545501</v>
      </c>
    </row>
    <row r="58" spans="2:8" outlineLevel="1">
      <c r="B58" s="1370"/>
      <c r="C58" s="1251"/>
      <c r="D58" s="196" t="s">
        <v>131</v>
      </c>
      <c r="E58" s="586">
        <v>1.52231404958678</v>
      </c>
      <c r="F58" s="586">
        <v>1.5454545454545501</v>
      </c>
      <c r="G58" s="586">
        <v>1.4933884297520701</v>
      </c>
      <c r="H58" s="586">
        <v>1.51652892561983</v>
      </c>
    </row>
    <row r="59" spans="2:8" outlineLevel="1">
      <c r="B59" s="1369"/>
      <c r="C59" s="1252"/>
      <c r="D59" s="196" t="s">
        <v>33</v>
      </c>
      <c r="E59" s="586">
        <v>1.4933884297520701</v>
      </c>
      <c r="F59" s="586">
        <v>1.51652892561983</v>
      </c>
      <c r="G59" s="586">
        <v>1.4355371900826399</v>
      </c>
      <c r="H59" s="586">
        <v>1.4876033057851199</v>
      </c>
    </row>
    <row r="60" spans="2:8" outlineLevel="1">
      <c r="B60" s="1368">
        <v>28</v>
      </c>
      <c r="C60" s="1373" t="s">
        <v>346</v>
      </c>
      <c r="D60" s="196" t="s">
        <v>131</v>
      </c>
      <c r="E60" s="529"/>
      <c r="F60" s="529"/>
      <c r="G60" s="586">
        <v>1.46446280991736</v>
      </c>
      <c r="H60" s="586">
        <v>1.4876033057851199</v>
      </c>
    </row>
    <row r="61" spans="2:8" outlineLevel="1">
      <c r="B61" s="1369"/>
      <c r="C61" s="1373"/>
      <c r="D61" s="196" t="s">
        <v>33</v>
      </c>
      <c r="E61" s="529"/>
      <c r="F61" s="529"/>
      <c r="G61" s="586">
        <v>1.4355371900826399</v>
      </c>
      <c r="H61" s="586">
        <v>1.45867768595041</v>
      </c>
    </row>
    <row r="62" spans="2:8" outlineLevel="1">
      <c r="B62" s="1368">
        <v>29</v>
      </c>
      <c r="C62" s="1250" t="s">
        <v>347</v>
      </c>
      <c r="D62" s="196" t="s">
        <v>131</v>
      </c>
      <c r="E62" s="529"/>
      <c r="F62" s="529"/>
      <c r="G62" s="586">
        <v>1.40661157024793</v>
      </c>
      <c r="H62" s="586">
        <v>1.4297520661156999</v>
      </c>
    </row>
    <row r="63" spans="2:8" outlineLevel="1">
      <c r="B63" s="1369"/>
      <c r="C63" s="1252"/>
      <c r="D63" s="196" t="s">
        <v>33</v>
      </c>
      <c r="E63" s="529"/>
      <c r="F63" s="529"/>
      <c r="G63" s="586">
        <v>1.37190082644628</v>
      </c>
      <c r="H63" s="586">
        <v>1.4008264462809901</v>
      </c>
    </row>
    <row r="64" spans="2:8" outlineLevel="1">
      <c r="B64" s="4">
        <v>30</v>
      </c>
      <c r="C64" s="200" t="s">
        <v>348</v>
      </c>
      <c r="D64" s="340" t="s">
        <v>324</v>
      </c>
      <c r="E64" s="529"/>
      <c r="F64" s="529"/>
      <c r="G64" s="899"/>
      <c r="H64" s="586">
        <v>1.3198347107438</v>
      </c>
    </row>
    <row r="65" spans="2:12" outlineLevel="1">
      <c r="B65" s="4">
        <v>31</v>
      </c>
      <c r="C65" s="200" t="s">
        <v>349</v>
      </c>
      <c r="D65" s="340" t="s">
        <v>324</v>
      </c>
      <c r="E65" s="529"/>
      <c r="F65" s="529"/>
      <c r="G65" s="899"/>
      <c r="H65" s="586">
        <v>1.2909090909090899</v>
      </c>
    </row>
    <row r="66" spans="2:12" outlineLevel="1">
      <c r="B66" s="4">
        <v>32</v>
      </c>
      <c r="C66" s="200" t="s">
        <v>350</v>
      </c>
      <c r="D66" s="340" t="s">
        <v>324</v>
      </c>
      <c r="E66" s="529"/>
      <c r="F66" s="529"/>
      <c r="G66" s="899"/>
      <c r="H66" s="586">
        <v>1.26198347107438</v>
      </c>
    </row>
    <row r="67" spans="2:12" outlineLevel="1">
      <c r="B67" s="4">
        <v>33</v>
      </c>
      <c r="C67" s="200" t="s">
        <v>351</v>
      </c>
      <c r="D67" s="340" t="s">
        <v>324</v>
      </c>
      <c r="E67" s="529"/>
      <c r="F67" s="529"/>
      <c r="G67" s="899"/>
      <c r="H67" s="586">
        <v>1.2041322314049601</v>
      </c>
    </row>
    <row r="68" spans="2:12" outlineLevel="1">
      <c r="B68" s="4">
        <v>34</v>
      </c>
      <c r="C68" s="200" t="s">
        <v>352</v>
      </c>
      <c r="D68" s="340" t="s">
        <v>324</v>
      </c>
      <c r="E68" s="529"/>
      <c r="F68" s="529"/>
      <c r="G68" s="899"/>
      <c r="H68" s="586">
        <v>1.1404958677685899</v>
      </c>
    </row>
    <row r="69" spans="2:12">
      <c r="B69" s="1366"/>
      <c r="C69" s="1366"/>
      <c r="D69" s="1366"/>
      <c r="E69" s="1366"/>
      <c r="F69" s="1366"/>
      <c r="G69" s="1366"/>
      <c r="H69" s="1366"/>
      <c r="L69" s="205"/>
    </row>
    <row r="70" spans="2:12" ht="15.75">
      <c r="B70" s="585"/>
      <c r="C70" s="892"/>
      <c r="D70" s="892"/>
      <c r="L70" s="205"/>
    </row>
    <row r="71" spans="2:12" ht="15.75" customHeight="1">
      <c r="B71" s="1365" t="s">
        <v>2599</v>
      </c>
      <c r="C71" s="1365"/>
      <c r="D71" s="1365"/>
      <c r="L71" s="205"/>
    </row>
    <row r="72" spans="2:12" ht="15.75" thickBot="1">
      <c r="B72" s="1365"/>
      <c r="C72" s="1365"/>
      <c r="D72" s="1365"/>
      <c r="L72" s="205"/>
    </row>
    <row r="73" spans="2:12" ht="26.25">
      <c r="B73" s="893" t="s">
        <v>17</v>
      </c>
      <c r="C73" s="910" t="s">
        <v>928</v>
      </c>
      <c r="D73" s="894" t="s">
        <v>2637</v>
      </c>
      <c r="L73" s="205"/>
    </row>
    <row r="74" spans="2:12">
      <c r="B74" s="902">
        <v>35</v>
      </c>
      <c r="C74" s="903" t="s">
        <v>929</v>
      </c>
      <c r="D74" s="904">
        <v>1</v>
      </c>
      <c r="L74" s="205"/>
    </row>
    <row r="75" spans="2:12">
      <c r="B75" s="902">
        <v>36</v>
      </c>
      <c r="C75" s="905" t="s">
        <v>1147</v>
      </c>
      <c r="D75" s="904">
        <v>0.9</v>
      </c>
      <c r="L75" s="205"/>
    </row>
    <row r="76" spans="2:12" ht="25.5">
      <c r="B76" s="902">
        <v>37</v>
      </c>
      <c r="C76" s="903" t="s">
        <v>1148</v>
      </c>
      <c r="D76" s="904">
        <v>0.85</v>
      </c>
      <c r="L76" s="205"/>
    </row>
    <row r="77" spans="2:12" ht="25.5">
      <c r="B77" s="902">
        <v>38</v>
      </c>
      <c r="C77" s="903" t="s">
        <v>1149</v>
      </c>
      <c r="D77" s="904">
        <v>0.81</v>
      </c>
      <c r="L77" s="205"/>
    </row>
    <row r="78" spans="2:12" ht="25.5">
      <c r="B78" s="902">
        <v>39</v>
      </c>
      <c r="C78" s="903" t="s">
        <v>1150</v>
      </c>
      <c r="D78" s="904">
        <v>0.77</v>
      </c>
      <c r="L78" s="205"/>
    </row>
    <row r="79" spans="2:12">
      <c r="B79" s="902">
        <v>40</v>
      </c>
      <c r="C79" s="903" t="s">
        <v>1151</v>
      </c>
      <c r="D79" s="904">
        <v>0.73580378565715798</v>
      </c>
      <c r="L79" s="205"/>
    </row>
    <row r="80" spans="2:12" ht="25.5">
      <c r="B80" s="902">
        <v>41</v>
      </c>
      <c r="C80" s="903" t="s">
        <v>1152</v>
      </c>
      <c r="D80" s="904">
        <v>0.69848040522527299</v>
      </c>
      <c r="L80" s="206"/>
    </row>
    <row r="81" spans="2:12" ht="25.5">
      <c r="B81" s="902">
        <v>42</v>
      </c>
      <c r="C81" s="903" t="s">
        <v>1153</v>
      </c>
      <c r="D81" s="904">
        <v>0.69848040522527299</v>
      </c>
      <c r="L81" s="206"/>
    </row>
    <row r="82" spans="2:12" ht="25.5">
      <c r="B82" s="902">
        <v>43</v>
      </c>
      <c r="C82" s="903" t="s">
        <v>1154</v>
      </c>
      <c r="D82" s="904">
        <v>0.64249533457744601</v>
      </c>
      <c r="L82" s="205"/>
    </row>
    <row r="83" spans="2:12">
      <c r="B83" s="902">
        <v>44</v>
      </c>
      <c r="C83" s="903" t="s">
        <v>1155</v>
      </c>
      <c r="D83" s="904">
        <v>0.62383364436150301</v>
      </c>
      <c r="L83" s="205"/>
    </row>
    <row r="84" spans="2:12" ht="25.5">
      <c r="B84" s="902">
        <v>45</v>
      </c>
      <c r="C84" s="903" t="s">
        <v>1156</v>
      </c>
      <c r="D84" s="904">
        <v>0.60517195414556102</v>
      </c>
      <c r="L84" s="205"/>
    </row>
    <row r="85" spans="2:12" ht="25.5">
      <c r="B85" s="902">
        <v>46</v>
      </c>
      <c r="C85" s="903" t="s">
        <v>1157</v>
      </c>
      <c r="D85" s="904">
        <v>0.58651026392961803</v>
      </c>
      <c r="L85" s="205"/>
    </row>
    <row r="86" spans="2:12" ht="25.5">
      <c r="B86" s="902">
        <v>47</v>
      </c>
      <c r="C86" s="903" t="s">
        <v>1158</v>
      </c>
      <c r="D86" s="904">
        <v>0.56784857371367603</v>
      </c>
      <c r="L86" s="205"/>
    </row>
    <row r="87" spans="2:12" ht="25.5">
      <c r="B87" s="902">
        <v>48</v>
      </c>
      <c r="C87" s="903" t="s">
        <v>1159</v>
      </c>
      <c r="D87" s="904">
        <v>0.474540122633964</v>
      </c>
    </row>
    <row r="88" spans="2:12" ht="25.5">
      <c r="B88" s="902">
        <v>49</v>
      </c>
      <c r="C88" s="903" t="s">
        <v>1160</v>
      </c>
      <c r="D88" s="904">
        <v>0.45587843241802201</v>
      </c>
    </row>
    <row r="89" spans="2:12" ht="25.5">
      <c r="B89" s="902">
        <v>50</v>
      </c>
      <c r="C89" s="903" t="s">
        <v>1161</v>
      </c>
      <c r="D89" s="904">
        <v>0.43721674220207901</v>
      </c>
    </row>
    <row r="90" spans="2:12">
      <c r="B90" s="902">
        <v>51</v>
      </c>
      <c r="C90" s="903" t="s">
        <v>1162</v>
      </c>
      <c r="D90" s="904">
        <v>0.41855505198613702</v>
      </c>
    </row>
    <row r="91" spans="2:12">
      <c r="B91" s="902">
        <v>52</v>
      </c>
      <c r="C91" s="903" t="s">
        <v>930</v>
      </c>
      <c r="D91" s="904">
        <v>0.39989336177019502</v>
      </c>
    </row>
    <row r="92" spans="2:12">
      <c r="B92" s="902">
        <v>53</v>
      </c>
      <c r="C92" s="903" t="s">
        <v>931</v>
      </c>
      <c r="D92" s="909">
        <v>0.3</v>
      </c>
    </row>
    <row r="93" spans="2:12">
      <c r="B93" s="902">
        <v>54</v>
      </c>
      <c r="C93" s="903" t="s">
        <v>932</v>
      </c>
      <c r="D93" s="904">
        <v>0.25</v>
      </c>
    </row>
    <row r="94" spans="2:12">
      <c r="B94" s="902">
        <v>55</v>
      </c>
      <c r="C94" s="903" t="s">
        <v>933</v>
      </c>
      <c r="D94" s="904">
        <v>0.2</v>
      </c>
    </row>
    <row r="95" spans="2:12" ht="15.75" thickBot="1">
      <c r="B95" s="906">
        <v>56</v>
      </c>
      <c r="C95" s="907" t="s">
        <v>934</v>
      </c>
      <c r="D95" s="908">
        <v>0.1</v>
      </c>
    </row>
  </sheetData>
  <mergeCells count="39">
    <mergeCell ref="C45:C47"/>
    <mergeCell ref="B51:B53"/>
    <mergeCell ref="C62:C63"/>
    <mergeCell ref="E7:F8"/>
    <mergeCell ref="G7:H8"/>
    <mergeCell ref="C48:C50"/>
    <mergeCell ref="C51:C53"/>
    <mergeCell ref="D7:D9"/>
    <mergeCell ref="C7:C9"/>
    <mergeCell ref="C54:C56"/>
    <mergeCell ref="B60:B61"/>
    <mergeCell ref="C57:C59"/>
    <mergeCell ref="C60:C61"/>
    <mergeCell ref="C33:C35"/>
    <mergeCell ref="C36:C38"/>
    <mergeCell ref="C39:C41"/>
    <mergeCell ref="C42:C44"/>
    <mergeCell ref="B2:H2"/>
    <mergeCell ref="C24:C25"/>
    <mergeCell ref="C26:C27"/>
    <mergeCell ref="C28:C29"/>
    <mergeCell ref="C30:C32"/>
    <mergeCell ref="B4:H4"/>
    <mergeCell ref="B71:D72"/>
    <mergeCell ref="B69:H69"/>
    <mergeCell ref="B7:B9"/>
    <mergeCell ref="B24:B25"/>
    <mergeCell ref="B26:B27"/>
    <mergeCell ref="B28:B29"/>
    <mergeCell ref="B30:B32"/>
    <mergeCell ref="B33:B35"/>
    <mergeCell ref="B36:B38"/>
    <mergeCell ref="B39:B41"/>
    <mergeCell ref="B42:B44"/>
    <mergeCell ref="B45:B47"/>
    <mergeCell ref="B48:B50"/>
    <mergeCell ref="B54:B56"/>
    <mergeCell ref="B57:B59"/>
    <mergeCell ref="B62:B63"/>
  </mergeCells>
  <pageMargins left="0.27559055118110237" right="0.15748031496062992" top="0.43307086614173229" bottom="0.35433070866141736" header="0.31496062992125984" footer="0.27559055118110237"/>
  <pageSetup paperSize="9" scale="80" firstPageNumber="96" orientation="portrait" useFirstPageNumber="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Foaie22">
    <tabColor rgb="FFFF0000"/>
    <pageSetUpPr fitToPage="1"/>
  </sheetPr>
  <dimension ref="A1:I41"/>
  <sheetViews>
    <sheetView topLeftCell="A4" zoomScale="115" zoomScaleNormal="115" workbookViewId="0">
      <selection activeCell="C15" sqref="C15"/>
    </sheetView>
  </sheetViews>
  <sheetFormatPr defaultColWidth="9.140625" defaultRowHeight="12.75"/>
  <cols>
    <col min="1" max="1" width="12.28515625" style="39" customWidth="1"/>
    <col min="2" max="2" width="5.28515625" style="39" customWidth="1"/>
    <col min="3" max="3" width="53.7109375" style="39" customWidth="1"/>
    <col min="4" max="4" width="10.42578125" style="39" customWidth="1"/>
    <col min="5" max="5" width="10.28515625" style="39" customWidth="1"/>
    <col min="6" max="7" width="9.7109375" style="39" bestFit="1" customWidth="1"/>
    <col min="8" max="10" width="9.140625" style="39" customWidth="1"/>
    <col min="11" max="16384" width="9.140625" style="39"/>
  </cols>
  <sheetData>
    <row r="1" spans="1:9">
      <c r="A1" s="1372" t="s">
        <v>354</v>
      </c>
      <c r="B1" s="1372"/>
      <c r="C1" s="1372"/>
      <c r="D1" s="1372"/>
      <c r="E1" s="1372"/>
      <c r="F1" s="1372"/>
      <c r="G1" s="1372"/>
      <c r="H1" s="1372"/>
      <c r="I1" s="1372"/>
    </row>
    <row r="2" spans="1:9">
      <c r="A2" s="838"/>
      <c r="B2" s="838"/>
      <c r="C2" s="838"/>
      <c r="D2" s="838"/>
      <c r="E2" s="838"/>
      <c r="F2" s="838"/>
      <c r="G2" s="838"/>
      <c r="H2" s="838"/>
      <c r="I2" s="838"/>
    </row>
    <row r="3" spans="1:9" ht="56.25" customHeight="1">
      <c r="A3" s="1372" t="s">
        <v>355</v>
      </c>
      <c r="B3" s="1372"/>
      <c r="C3" s="1372"/>
      <c r="D3" s="1372"/>
      <c r="E3" s="1372"/>
      <c r="F3" s="1372"/>
      <c r="G3" s="1372"/>
      <c r="H3" s="195"/>
      <c r="I3" s="195"/>
    </row>
    <row r="4" spans="1:9">
      <c r="A4" s="195"/>
      <c r="B4" s="195"/>
      <c r="C4" s="195"/>
      <c r="D4" s="195"/>
      <c r="E4" s="195"/>
      <c r="F4" s="195"/>
      <c r="G4" s="195"/>
      <c r="H4" s="195"/>
      <c r="I4" s="195"/>
    </row>
    <row r="5" spans="1:9">
      <c r="A5" s="1111" t="s">
        <v>2708</v>
      </c>
      <c r="B5" s="1111"/>
      <c r="C5" s="1111"/>
      <c r="D5" s="1111"/>
      <c r="E5" s="1111"/>
      <c r="F5" s="1111"/>
      <c r="G5" s="1111"/>
      <c r="H5" s="195"/>
      <c r="I5" s="195"/>
    </row>
    <row r="7" spans="1:9" ht="12.75" customHeight="1">
      <c r="B7" s="1375" t="s">
        <v>17</v>
      </c>
      <c r="C7" s="1376" t="s">
        <v>1014</v>
      </c>
      <c r="D7" s="1096" t="s">
        <v>2637</v>
      </c>
      <c r="E7" s="1096"/>
    </row>
    <row r="8" spans="1:9">
      <c r="B8" s="1375"/>
      <c r="C8" s="1376"/>
      <c r="D8" s="1096"/>
      <c r="E8" s="1096"/>
    </row>
    <row r="9" spans="1:9" ht="75.75" customHeight="1">
      <c r="B9" s="1096" t="s">
        <v>2710</v>
      </c>
      <c r="C9" s="1096"/>
      <c r="D9" s="1096"/>
      <c r="E9" s="1096"/>
    </row>
    <row r="10" spans="1:9">
      <c r="B10" s="1376" t="s">
        <v>2709</v>
      </c>
      <c r="C10" s="1376"/>
      <c r="D10" s="409" t="s">
        <v>5</v>
      </c>
      <c r="E10" s="409" t="s">
        <v>6</v>
      </c>
    </row>
    <row r="11" spans="1:9">
      <c r="B11" s="425">
        <v>1</v>
      </c>
      <c r="C11" s="466" t="s">
        <v>98</v>
      </c>
      <c r="D11" s="420">
        <f>[1]VII_CI!$S$46</f>
        <v>4.2322499999999996</v>
      </c>
      <c r="E11" s="420">
        <f>[1]VII_CI!$T$46</f>
        <v>4.7024999999999997</v>
      </c>
    </row>
    <row r="12" spans="1:9">
      <c r="B12" s="425">
        <v>2</v>
      </c>
      <c r="C12" s="466" t="s">
        <v>215</v>
      </c>
      <c r="D12" s="420">
        <f>[1]VII_CI!$S$47</f>
        <v>3.9366000000000008</v>
      </c>
      <c r="E12" s="420">
        <f>[1]VII_CI!$T$47</f>
        <v>4.3740000000000006</v>
      </c>
    </row>
    <row r="13" spans="1:9">
      <c r="B13" s="425">
        <v>3</v>
      </c>
      <c r="C13" s="466" t="s">
        <v>162</v>
      </c>
      <c r="D13" s="420">
        <f>[1]VII_CI!$S$48</f>
        <v>3.9366000000000008</v>
      </c>
      <c r="E13" s="420">
        <f>[1]VII_CI!$T$48</f>
        <v>4.3740000000000006</v>
      </c>
    </row>
    <row r="14" spans="1:9">
      <c r="B14" s="425">
        <v>4</v>
      </c>
      <c r="C14" s="422" t="s">
        <v>1132</v>
      </c>
      <c r="D14" s="420">
        <f>[1]VII_CI!$S$49</f>
        <v>3.6</v>
      </c>
      <c r="E14" s="420">
        <f>[1]VII_CI!$T$49</f>
        <v>4</v>
      </c>
    </row>
    <row r="15" spans="1:9">
      <c r="B15" s="425">
        <v>5</v>
      </c>
      <c r="C15" s="422" t="s">
        <v>1133</v>
      </c>
      <c r="D15" s="420">
        <f>[1]VII_CI!$S$50</f>
        <v>3.5154000000000001</v>
      </c>
      <c r="E15" s="420">
        <f>[1]VII_CI!$T$50</f>
        <v>3.9060000000000001</v>
      </c>
    </row>
    <row r="16" spans="1:9">
      <c r="B16" s="425">
        <v>6</v>
      </c>
      <c r="C16" s="422" t="s">
        <v>2662</v>
      </c>
      <c r="D16" s="420">
        <f>[1]VII_CI!$S$51</f>
        <v>3.0996760563380281</v>
      </c>
      <c r="E16" s="420">
        <f>[1]VII_CI!$T$51</f>
        <v>3.4440845070422532</v>
      </c>
    </row>
    <row r="17" spans="2:8">
      <c r="B17" s="1096" t="s">
        <v>2683</v>
      </c>
      <c r="C17" s="1096"/>
      <c r="D17" s="1096" t="s">
        <v>19</v>
      </c>
      <c r="E17" s="1096"/>
    </row>
    <row r="18" spans="2:8">
      <c r="B18" s="1096"/>
      <c r="C18" s="1096"/>
      <c r="D18" s="699" t="s">
        <v>356</v>
      </c>
      <c r="E18" s="699" t="s">
        <v>357</v>
      </c>
    </row>
    <row r="19" spans="2:8">
      <c r="B19" s="425">
        <v>7</v>
      </c>
      <c r="C19" s="466" t="s">
        <v>358</v>
      </c>
      <c r="D19" s="420">
        <f>[1]VII_CI!$S$20</f>
        <v>1.84</v>
      </c>
      <c r="E19" s="420">
        <f>[1]VII_CI!$T$20</f>
        <v>2.4205000000000001</v>
      </c>
    </row>
    <row r="20" spans="2:8">
      <c r="B20" s="425">
        <v>8</v>
      </c>
      <c r="C20" s="466" t="s">
        <v>359</v>
      </c>
      <c r="D20" s="420">
        <f>[1]VII_CI!$S$21</f>
        <v>1.5824</v>
      </c>
      <c r="E20" s="420">
        <f>[1]VII_CI!$T$21</f>
        <v>1.8095000000000001</v>
      </c>
    </row>
    <row r="21" spans="2:8">
      <c r="B21" s="425">
        <v>9</v>
      </c>
      <c r="C21" s="466" t="s">
        <v>360</v>
      </c>
      <c r="D21" s="420">
        <f>[1]VII_CI!$S$22</f>
        <v>1.5507520000000001</v>
      </c>
      <c r="E21" s="420">
        <f>[1]VII_CI!$T$22</f>
        <v>1.7778337500000001</v>
      </c>
    </row>
    <row r="22" spans="2:8">
      <c r="B22" s="425">
        <v>10</v>
      </c>
      <c r="C22" s="466" t="s">
        <v>361</v>
      </c>
      <c r="D22" s="420">
        <f>[1]VII_CI!$S$23</f>
        <v>1.519104</v>
      </c>
      <c r="E22" s="420">
        <f>[1]VII_CI!$T$23</f>
        <v>1.7461675000000001</v>
      </c>
    </row>
    <row r="23" spans="2:8">
      <c r="B23" s="425">
        <v>11</v>
      </c>
      <c r="C23" s="466" t="s">
        <v>362</v>
      </c>
      <c r="D23" s="420">
        <f>[1]VII_CI!$S$24</f>
        <v>1.3671936</v>
      </c>
      <c r="E23" s="420">
        <f>[1]VII_CI!$T$24</f>
        <v>1.519104</v>
      </c>
    </row>
    <row r="24" spans="2:8" ht="53.25" customHeight="1">
      <c r="B24" s="1380" t="s">
        <v>2711</v>
      </c>
      <c r="C24" s="1380"/>
      <c r="D24" s="1380"/>
      <c r="E24" s="1380"/>
      <c r="F24" s="912"/>
      <c r="G24" s="912"/>
      <c r="H24" s="912"/>
    </row>
    <row r="25" spans="2:8">
      <c r="B25" s="1376" t="s">
        <v>2709</v>
      </c>
      <c r="C25" s="1376"/>
      <c r="D25" s="1381" t="s">
        <v>2671</v>
      </c>
      <c r="E25" s="1382"/>
      <c r="F25" s="912"/>
      <c r="G25" s="912"/>
      <c r="H25" s="912"/>
    </row>
    <row r="26" spans="2:8">
      <c r="B26" s="425">
        <v>12</v>
      </c>
      <c r="C26" s="466" t="s">
        <v>98</v>
      </c>
      <c r="D26" s="1235">
        <f>[1]VII_CI!$N$62</f>
        <v>3.5974124999999995</v>
      </c>
      <c r="E26" s="1236"/>
    </row>
    <row r="27" spans="2:8">
      <c r="B27" s="425">
        <v>13</v>
      </c>
      <c r="C27" s="466" t="s">
        <v>215</v>
      </c>
      <c r="D27" s="1235">
        <f>[1]VII_CI!$N$63</f>
        <v>3.3455936250000002</v>
      </c>
      <c r="E27" s="1236"/>
    </row>
    <row r="28" spans="2:8">
      <c r="B28" s="425">
        <v>14</v>
      </c>
      <c r="C28" s="466" t="s">
        <v>162</v>
      </c>
      <c r="D28" s="1235">
        <f>[1]VII_CI!$N$64</f>
        <v>3.3455936250000002</v>
      </c>
      <c r="E28" s="1236"/>
    </row>
    <row r="29" spans="2:8">
      <c r="B29" s="425">
        <v>15</v>
      </c>
      <c r="C29" s="422" t="s">
        <v>1132</v>
      </c>
      <c r="D29" s="1235">
        <f>[1]VII_CI!$N$65</f>
        <v>3.06</v>
      </c>
      <c r="E29" s="1236"/>
    </row>
    <row r="30" spans="2:8">
      <c r="B30" s="425">
        <v>16</v>
      </c>
      <c r="C30" s="422" t="s">
        <v>1133</v>
      </c>
      <c r="D30" s="1235">
        <f>[1]VII_CI!$N$66</f>
        <v>2.9880900000000001</v>
      </c>
      <c r="E30" s="1236"/>
    </row>
    <row r="31" spans="2:8">
      <c r="B31" s="425">
        <v>17</v>
      </c>
      <c r="C31" s="422" t="s">
        <v>2662</v>
      </c>
      <c r="D31" s="1235">
        <f>[1]VII_CI!$N$67</f>
        <v>2.6347246478873236</v>
      </c>
      <c r="E31" s="1236"/>
    </row>
    <row r="32" spans="2:8" ht="12.75" customHeight="1">
      <c r="B32" s="1137" t="s">
        <v>2683</v>
      </c>
      <c r="C32" s="1377"/>
      <c r="D32" s="1096" t="s">
        <v>19</v>
      </c>
      <c r="E32" s="1096"/>
    </row>
    <row r="33" spans="2:8" ht="12.75" customHeight="1">
      <c r="B33" s="1378"/>
      <c r="C33" s="1379"/>
      <c r="D33" s="699" t="s">
        <v>356</v>
      </c>
      <c r="E33" s="699" t="s">
        <v>357</v>
      </c>
    </row>
    <row r="34" spans="2:8">
      <c r="B34" s="425">
        <v>18</v>
      </c>
      <c r="C34" s="466" t="s">
        <v>358</v>
      </c>
      <c r="D34" s="420">
        <f>[1]VII_CI!$S$31</f>
        <v>1.4858</v>
      </c>
      <c r="E34" s="420">
        <f>[1]VII_CI!$T$31</f>
        <v>1.87225675</v>
      </c>
    </row>
    <row r="35" spans="2:8">
      <c r="B35" s="425">
        <v>19</v>
      </c>
      <c r="C35" s="466" t="s">
        <v>359</v>
      </c>
      <c r="D35" s="420">
        <f>[1]VII_CI!$S$32</f>
        <v>1.2959856000000001</v>
      </c>
      <c r="E35" s="420">
        <f>[1]VII_CI!$T$32</f>
        <v>1.4819805000000001</v>
      </c>
    </row>
    <row r="36" spans="2:8">
      <c r="B36" s="425">
        <v>20</v>
      </c>
      <c r="C36" s="466" t="s">
        <v>360</v>
      </c>
      <c r="D36" s="420">
        <f>[1]VII_CI!$S$33</f>
        <v>1.270065888</v>
      </c>
      <c r="E36" s="420">
        <f>[1]VII_CI!$T$33</f>
        <v>1.4560458412500001</v>
      </c>
    </row>
    <row r="37" spans="2:8">
      <c r="B37" s="425">
        <v>21</v>
      </c>
      <c r="C37" s="466" t="s">
        <v>361</v>
      </c>
      <c r="D37" s="420">
        <f>[1]VII_CI!$S$34</f>
        <v>1.2441461760000001</v>
      </c>
      <c r="E37" s="420">
        <f>[1]VII_CI!$T$34</f>
        <v>1.4301111825000001</v>
      </c>
    </row>
    <row r="38" spans="2:8">
      <c r="B38" s="425">
        <v>22</v>
      </c>
      <c r="C38" s="466" t="s">
        <v>362</v>
      </c>
      <c r="D38" s="420">
        <f>[1]VII_CI!$S$35</f>
        <v>1.1135877321599998</v>
      </c>
      <c r="E38" s="420">
        <f>[1]VII_CI!$T$35</f>
        <v>1.2797104320000003</v>
      </c>
    </row>
    <row r="39" spans="2:8">
      <c r="B39" s="39" t="s">
        <v>210</v>
      </c>
      <c r="D39" s="110"/>
      <c r="E39" s="110"/>
    </row>
    <row r="40" spans="2:8" ht="29.45" customHeight="1">
      <c r="B40" s="1122" t="s">
        <v>2713</v>
      </c>
      <c r="C40" s="1122"/>
      <c r="D40" s="1122"/>
      <c r="E40" s="1122"/>
      <c r="F40" s="1122"/>
    </row>
    <row r="41" spans="2:8" ht="39" customHeight="1">
      <c r="B41" s="1201" t="s">
        <v>2712</v>
      </c>
      <c r="C41" s="1201"/>
      <c r="D41" s="1201"/>
      <c r="E41" s="1201"/>
      <c r="F41" s="1201"/>
      <c r="G41" s="181"/>
      <c r="H41" s="181"/>
    </row>
  </sheetData>
  <mergeCells count="23">
    <mergeCell ref="B41:F41"/>
    <mergeCell ref="B40:F40"/>
    <mergeCell ref="D32:E32"/>
    <mergeCell ref="B32:C33"/>
    <mergeCell ref="D7:E8"/>
    <mergeCell ref="B25:C25"/>
    <mergeCell ref="B24:E24"/>
    <mergeCell ref="D25:E25"/>
    <mergeCell ref="D26:E26"/>
    <mergeCell ref="D27:E27"/>
    <mergeCell ref="D28:E28"/>
    <mergeCell ref="D29:E29"/>
    <mergeCell ref="D30:E30"/>
    <mergeCell ref="D31:E31"/>
    <mergeCell ref="A1:I1"/>
    <mergeCell ref="A3:G3"/>
    <mergeCell ref="A5:G5"/>
    <mergeCell ref="D17:E17"/>
    <mergeCell ref="B7:B8"/>
    <mergeCell ref="B9:E9"/>
    <mergeCell ref="B10:C10"/>
    <mergeCell ref="B17:C18"/>
    <mergeCell ref="C7:C8"/>
  </mergeCells>
  <pageMargins left="0.25" right="0.25" top="0.75" bottom="0.75" header="0.3" footer="0.3"/>
  <pageSetup paperSize="9" scale="78"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oaie23">
    <tabColor rgb="FFFF0000"/>
  </sheetPr>
  <dimension ref="A1:FT79"/>
  <sheetViews>
    <sheetView topLeftCell="A9" zoomScaleNormal="100" workbookViewId="0">
      <selection activeCell="C37" sqref="C37"/>
    </sheetView>
  </sheetViews>
  <sheetFormatPr defaultColWidth="9" defaultRowHeight="12.75"/>
  <cols>
    <col min="1" max="1" width="4.140625" style="185" customWidth="1"/>
    <col min="2" max="2" width="4.85546875" style="180" customWidth="1"/>
    <col min="3" max="3" width="47.85546875" style="180" customWidth="1"/>
    <col min="4" max="4" width="16.7109375" style="180" customWidth="1"/>
    <col min="5" max="5" width="8.28515625" style="180" customWidth="1"/>
    <col min="6" max="6" width="11.42578125" style="180" bestFit="1" customWidth="1"/>
    <col min="7" max="7" width="12" style="180" customWidth="1"/>
    <col min="8" max="9" width="9.140625" style="180"/>
    <col min="10" max="10" width="10.28515625" style="180" customWidth="1"/>
    <col min="11" max="11" width="9.140625" style="180"/>
    <col min="12" max="13" width="0" style="180" hidden="1" customWidth="1"/>
    <col min="14" max="152" width="9.140625" style="180"/>
    <col min="153" max="159" width="9.140625" style="185"/>
    <col min="160" max="160" width="4.85546875" style="185" customWidth="1"/>
    <col min="161" max="161" width="32.140625" style="185" customWidth="1"/>
    <col min="162" max="162" width="8.85546875" style="185" customWidth="1"/>
    <col min="163" max="163" width="10" style="185" customWidth="1"/>
    <col min="164" max="164" width="9.85546875" style="185" customWidth="1"/>
    <col min="165" max="165" width="9.42578125" style="185" customWidth="1"/>
    <col min="166" max="167" width="7.7109375" style="185" customWidth="1"/>
    <col min="168" max="168" width="9.140625" style="185"/>
    <col min="169" max="169" width="5.7109375" style="185" customWidth="1"/>
    <col min="170" max="170" width="10.140625" style="185" customWidth="1"/>
    <col min="171" max="171" width="9.85546875" style="185" customWidth="1"/>
    <col min="172" max="172" width="4.85546875" style="185" customWidth="1"/>
    <col min="173" max="173" width="7.7109375" style="185" customWidth="1"/>
    <col min="174" max="415" width="9.140625" style="185"/>
    <col min="416" max="416" width="4.85546875" style="185" customWidth="1"/>
    <col min="417" max="417" width="32.140625" style="185" customWidth="1"/>
    <col min="418" max="418" width="8.85546875" style="185" customWidth="1"/>
    <col min="419" max="419" width="10" style="185" customWidth="1"/>
    <col min="420" max="420" width="9.85546875" style="185" customWidth="1"/>
    <col min="421" max="421" width="9.42578125" style="185" customWidth="1"/>
    <col min="422" max="423" width="7.7109375" style="185" customWidth="1"/>
    <col min="424" max="424" width="9.140625" style="185"/>
    <col min="425" max="425" width="5.7109375" style="185" customWidth="1"/>
    <col min="426" max="426" width="10.140625" style="185" customWidth="1"/>
    <col min="427" max="427" width="9.85546875" style="185" customWidth="1"/>
    <col min="428" max="428" width="4.85546875" style="185" customWidth="1"/>
    <col min="429" max="429" width="7.7109375" style="185" customWidth="1"/>
    <col min="430" max="671" width="9.140625" style="185"/>
    <col min="672" max="672" width="4.85546875" style="185" customWidth="1"/>
    <col min="673" max="673" width="32.140625" style="185" customWidth="1"/>
    <col min="674" max="674" width="8.85546875" style="185" customWidth="1"/>
    <col min="675" max="675" width="10" style="185" customWidth="1"/>
    <col min="676" max="676" width="9.85546875" style="185" customWidth="1"/>
    <col min="677" max="677" width="9.42578125" style="185" customWidth="1"/>
    <col min="678" max="679" width="7.7109375" style="185" customWidth="1"/>
    <col min="680" max="680" width="9.140625" style="185"/>
    <col min="681" max="681" width="5.7109375" style="185" customWidth="1"/>
    <col min="682" max="682" width="10.140625" style="185" customWidth="1"/>
    <col min="683" max="683" width="9.85546875" style="185" customWidth="1"/>
    <col min="684" max="684" width="4.85546875" style="185" customWidth="1"/>
    <col min="685" max="685" width="7.7109375" style="185" customWidth="1"/>
    <col min="686" max="927" width="9.140625" style="185"/>
    <col min="928" max="928" width="4.85546875" style="185" customWidth="1"/>
    <col min="929" max="929" width="32.140625" style="185" customWidth="1"/>
    <col min="930" max="930" width="8.85546875" style="185" customWidth="1"/>
    <col min="931" max="931" width="10" style="185" customWidth="1"/>
    <col min="932" max="932" width="9.85546875" style="185" customWidth="1"/>
    <col min="933" max="933" width="9.42578125" style="185" customWidth="1"/>
    <col min="934" max="935" width="7.7109375" style="185" customWidth="1"/>
    <col min="936" max="936" width="9.140625" style="185"/>
    <col min="937" max="937" width="5.7109375" style="185" customWidth="1"/>
    <col min="938" max="938" width="10.140625" style="185" customWidth="1"/>
    <col min="939" max="939" width="9.85546875" style="185" customWidth="1"/>
    <col min="940" max="940" width="4.85546875" style="185" customWidth="1"/>
    <col min="941" max="941" width="7.7109375" style="185" customWidth="1"/>
    <col min="942" max="1183" width="9.140625" style="185"/>
    <col min="1184" max="1184" width="4.85546875" style="185" customWidth="1"/>
    <col min="1185" max="1185" width="32.140625" style="185" customWidth="1"/>
    <col min="1186" max="1186" width="8.85546875" style="185" customWidth="1"/>
    <col min="1187" max="1187" width="10" style="185" customWidth="1"/>
    <col min="1188" max="1188" width="9.85546875" style="185" customWidth="1"/>
    <col min="1189" max="1189" width="9.42578125" style="185" customWidth="1"/>
    <col min="1190" max="1191" width="7.7109375" style="185" customWidth="1"/>
    <col min="1192" max="1192" width="9.140625" style="185"/>
    <col min="1193" max="1193" width="5.7109375" style="185" customWidth="1"/>
    <col min="1194" max="1194" width="10.140625" style="185" customWidth="1"/>
    <col min="1195" max="1195" width="9.85546875" style="185" customWidth="1"/>
    <col min="1196" max="1196" width="4.85546875" style="185" customWidth="1"/>
    <col min="1197" max="1197" width="7.7109375" style="185" customWidth="1"/>
    <col min="1198" max="1439" width="9.140625" style="185"/>
    <col min="1440" max="1440" width="4.85546875" style="185" customWidth="1"/>
    <col min="1441" max="1441" width="32.140625" style="185" customWidth="1"/>
    <col min="1442" max="1442" width="8.85546875" style="185" customWidth="1"/>
    <col min="1443" max="1443" width="10" style="185" customWidth="1"/>
    <col min="1444" max="1444" width="9.85546875" style="185" customWidth="1"/>
    <col min="1445" max="1445" width="9.42578125" style="185" customWidth="1"/>
    <col min="1446" max="1447" width="7.7109375" style="185" customWidth="1"/>
    <col min="1448" max="1448" width="9.140625" style="185"/>
    <col min="1449" max="1449" width="5.7109375" style="185" customWidth="1"/>
    <col min="1450" max="1450" width="10.140625" style="185" customWidth="1"/>
    <col min="1451" max="1451" width="9.85546875" style="185" customWidth="1"/>
    <col min="1452" max="1452" width="4.85546875" style="185" customWidth="1"/>
    <col min="1453" max="1453" width="7.7109375" style="185" customWidth="1"/>
    <col min="1454" max="1695" width="9.140625" style="185"/>
    <col min="1696" max="1696" width="4.85546875" style="185" customWidth="1"/>
    <col min="1697" max="1697" width="32.140625" style="185" customWidth="1"/>
    <col min="1698" max="1698" width="8.85546875" style="185" customWidth="1"/>
    <col min="1699" max="1699" width="10" style="185" customWidth="1"/>
    <col min="1700" max="1700" width="9.85546875" style="185" customWidth="1"/>
    <col min="1701" max="1701" width="9.42578125" style="185" customWidth="1"/>
    <col min="1702" max="1703" width="7.7109375" style="185" customWidth="1"/>
    <col min="1704" max="1704" width="9.140625" style="185"/>
    <col min="1705" max="1705" width="5.7109375" style="185" customWidth="1"/>
    <col min="1706" max="1706" width="10.140625" style="185" customWidth="1"/>
    <col min="1707" max="1707" width="9.85546875" style="185" customWidth="1"/>
    <col min="1708" max="1708" width="4.85546875" style="185" customWidth="1"/>
    <col min="1709" max="1709" width="7.7109375" style="185" customWidth="1"/>
    <col min="1710" max="1951" width="9.140625" style="185"/>
    <col min="1952" max="1952" width="4.85546875" style="185" customWidth="1"/>
    <col min="1953" max="1953" width="32.140625" style="185" customWidth="1"/>
    <col min="1954" max="1954" width="8.85546875" style="185" customWidth="1"/>
    <col min="1955" max="1955" width="10" style="185" customWidth="1"/>
    <col min="1956" max="1956" width="9.85546875" style="185" customWidth="1"/>
    <col min="1957" max="1957" width="9.42578125" style="185" customWidth="1"/>
    <col min="1958" max="1959" width="7.7109375" style="185" customWidth="1"/>
    <col min="1960" max="1960" width="9.140625" style="185"/>
    <col min="1961" max="1961" width="5.7109375" style="185" customWidth="1"/>
    <col min="1962" max="1962" width="10.140625" style="185" customWidth="1"/>
    <col min="1963" max="1963" width="9.85546875" style="185" customWidth="1"/>
    <col min="1964" max="1964" width="4.85546875" style="185" customWidth="1"/>
    <col min="1965" max="1965" width="7.7109375" style="185" customWidth="1"/>
    <col min="1966" max="2207" width="9.140625" style="185"/>
    <col min="2208" max="2208" width="4.85546875" style="185" customWidth="1"/>
    <col min="2209" max="2209" width="32.140625" style="185" customWidth="1"/>
    <col min="2210" max="2210" width="8.85546875" style="185" customWidth="1"/>
    <col min="2211" max="2211" width="10" style="185" customWidth="1"/>
    <col min="2212" max="2212" width="9.85546875" style="185" customWidth="1"/>
    <col min="2213" max="2213" width="9.42578125" style="185" customWidth="1"/>
    <col min="2214" max="2215" width="7.7109375" style="185" customWidth="1"/>
    <col min="2216" max="2216" width="9.140625" style="185"/>
    <col min="2217" max="2217" width="5.7109375" style="185" customWidth="1"/>
    <col min="2218" max="2218" width="10.140625" style="185" customWidth="1"/>
    <col min="2219" max="2219" width="9.85546875" style="185" customWidth="1"/>
    <col min="2220" max="2220" width="4.85546875" style="185" customWidth="1"/>
    <col min="2221" max="2221" width="7.7109375" style="185" customWidth="1"/>
    <col min="2222" max="2463" width="9.140625" style="185"/>
    <col min="2464" max="2464" width="4.85546875" style="185" customWidth="1"/>
    <col min="2465" max="2465" width="32.140625" style="185" customWidth="1"/>
    <col min="2466" max="2466" width="8.85546875" style="185" customWidth="1"/>
    <col min="2467" max="2467" width="10" style="185" customWidth="1"/>
    <col min="2468" max="2468" width="9.85546875" style="185" customWidth="1"/>
    <col min="2469" max="2469" width="9.42578125" style="185" customWidth="1"/>
    <col min="2470" max="2471" width="7.7109375" style="185" customWidth="1"/>
    <col min="2472" max="2472" width="9.140625" style="185"/>
    <col min="2473" max="2473" width="5.7109375" style="185" customWidth="1"/>
    <col min="2474" max="2474" width="10.140625" style="185" customWidth="1"/>
    <col min="2475" max="2475" width="9.85546875" style="185" customWidth="1"/>
    <col min="2476" max="2476" width="4.85546875" style="185" customWidth="1"/>
    <col min="2477" max="2477" width="7.7109375" style="185" customWidth="1"/>
    <col min="2478" max="2719" width="9.140625" style="185"/>
    <col min="2720" max="2720" width="4.85546875" style="185" customWidth="1"/>
    <col min="2721" max="2721" width="32.140625" style="185" customWidth="1"/>
    <col min="2722" max="2722" width="8.85546875" style="185" customWidth="1"/>
    <col min="2723" max="2723" width="10" style="185" customWidth="1"/>
    <col min="2724" max="2724" width="9.85546875" style="185" customWidth="1"/>
    <col min="2725" max="2725" width="9.42578125" style="185" customWidth="1"/>
    <col min="2726" max="2727" width="7.7109375" style="185" customWidth="1"/>
    <col min="2728" max="2728" width="9.140625" style="185"/>
    <col min="2729" max="2729" width="5.7109375" style="185" customWidth="1"/>
    <col min="2730" max="2730" width="10.140625" style="185" customWidth="1"/>
    <col min="2731" max="2731" width="9.85546875" style="185" customWidth="1"/>
    <col min="2732" max="2732" width="4.85546875" style="185" customWidth="1"/>
    <col min="2733" max="2733" width="7.7109375" style="185" customWidth="1"/>
    <col min="2734" max="2975" width="9.140625" style="185"/>
    <col min="2976" max="2976" width="4.85546875" style="185" customWidth="1"/>
    <col min="2977" max="2977" width="32.140625" style="185" customWidth="1"/>
    <col min="2978" max="2978" width="8.85546875" style="185" customWidth="1"/>
    <col min="2979" max="2979" width="10" style="185" customWidth="1"/>
    <col min="2980" max="2980" width="9.85546875" style="185" customWidth="1"/>
    <col min="2981" max="2981" width="9.42578125" style="185" customWidth="1"/>
    <col min="2982" max="2983" width="7.7109375" style="185" customWidth="1"/>
    <col min="2984" max="2984" width="9.140625" style="185"/>
    <col min="2985" max="2985" width="5.7109375" style="185" customWidth="1"/>
    <col min="2986" max="2986" width="10.140625" style="185" customWidth="1"/>
    <col min="2987" max="2987" width="9.85546875" style="185" customWidth="1"/>
    <col min="2988" max="2988" width="4.85546875" style="185" customWidth="1"/>
    <col min="2989" max="2989" width="7.7109375" style="185" customWidth="1"/>
    <col min="2990" max="3231" width="9.140625" style="185"/>
    <col min="3232" max="3232" width="4.85546875" style="185" customWidth="1"/>
    <col min="3233" max="3233" width="32.140625" style="185" customWidth="1"/>
    <col min="3234" max="3234" width="8.85546875" style="185" customWidth="1"/>
    <col min="3235" max="3235" width="10" style="185" customWidth="1"/>
    <col min="3236" max="3236" width="9.85546875" style="185" customWidth="1"/>
    <col min="3237" max="3237" width="9.42578125" style="185" customWidth="1"/>
    <col min="3238" max="3239" width="7.7109375" style="185" customWidth="1"/>
    <col min="3240" max="3240" width="9.140625" style="185"/>
    <col min="3241" max="3241" width="5.7109375" style="185" customWidth="1"/>
    <col min="3242" max="3242" width="10.140625" style="185" customWidth="1"/>
    <col min="3243" max="3243" width="9.85546875" style="185" customWidth="1"/>
    <col min="3244" max="3244" width="4.85546875" style="185" customWidth="1"/>
    <col min="3245" max="3245" width="7.7109375" style="185" customWidth="1"/>
    <col min="3246" max="3487" width="9.140625" style="185"/>
    <col min="3488" max="3488" width="4.85546875" style="185" customWidth="1"/>
    <col min="3489" max="3489" width="32.140625" style="185" customWidth="1"/>
    <col min="3490" max="3490" width="8.85546875" style="185" customWidth="1"/>
    <col min="3491" max="3491" width="10" style="185" customWidth="1"/>
    <col min="3492" max="3492" width="9.85546875" style="185" customWidth="1"/>
    <col min="3493" max="3493" width="9.42578125" style="185" customWidth="1"/>
    <col min="3494" max="3495" width="7.7109375" style="185" customWidth="1"/>
    <col min="3496" max="3496" width="9.140625" style="185"/>
    <col min="3497" max="3497" width="5.7109375" style="185" customWidth="1"/>
    <col min="3498" max="3498" width="10.140625" style="185" customWidth="1"/>
    <col min="3499" max="3499" width="9.85546875" style="185" customWidth="1"/>
    <col min="3500" max="3500" width="4.85546875" style="185" customWidth="1"/>
    <col min="3501" max="3501" width="7.7109375" style="185" customWidth="1"/>
    <col min="3502" max="3743" width="9.140625" style="185"/>
    <col min="3744" max="3744" width="4.85546875" style="185" customWidth="1"/>
    <col min="3745" max="3745" width="32.140625" style="185" customWidth="1"/>
    <col min="3746" max="3746" width="8.85546875" style="185" customWidth="1"/>
    <col min="3747" max="3747" width="10" style="185" customWidth="1"/>
    <col min="3748" max="3748" width="9.85546875" style="185" customWidth="1"/>
    <col min="3749" max="3749" width="9.42578125" style="185" customWidth="1"/>
    <col min="3750" max="3751" width="7.7109375" style="185" customWidth="1"/>
    <col min="3752" max="3752" width="9.140625" style="185"/>
    <col min="3753" max="3753" width="5.7109375" style="185" customWidth="1"/>
    <col min="3754" max="3754" width="10.140625" style="185" customWidth="1"/>
    <col min="3755" max="3755" width="9.85546875" style="185" customWidth="1"/>
    <col min="3756" max="3756" width="4.85546875" style="185" customWidth="1"/>
    <col min="3757" max="3757" width="7.7109375" style="185" customWidth="1"/>
    <col min="3758" max="3999" width="9.140625" style="185"/>
    <col min="4000" max="4000" width="4.85546875" style="185" customWidth="1"/>
    <col min="4001" max="4001" width="32.140625" style="185" customWidth="1"/>
    <col min="4002" max="4002" width="8.85546875" style="185" customWidth="1"/>
    <col min="4003" max="4003" width="10" style="185" customWidth="1"/>
    <col min="4004" max="4004" width="9.85546875" style="185" customWidth="1"/>
    <col min="4005" max="4005" width="9.42578125" style="185" customWidth="1"/>
    <col min="4006" max="4007" width="7.7109375" style="185" customWidth="1"/>
    <col min="4008" max="4008" width="9.140625" style="185"/>
    <col min="4009" max="4009" width="5.7109375" style="185" customWidth="1"/>
    <col min="4010" max="4010" width="10.140625" style="185" customWidth="1"/>
    <col min="4011" max="4011" width="9.85546875" style="185" customWidth="1"/>
    <col min="4012" max="4012" width="4.85546875" style="185" customWidth="1"/>
    <col min="4013" max="4013" width="7.7109375" style="185" customWidth="1"/>
    <col min="4014" max="4255" width="9.140625" style="185"/>
    <col min="4256" max="4256" width="4.85546875" style="185" customWidth="1"/>
    <col min="4257" max="4257" width="32.140625" style="185" customWidth="1"/>
    <col min="4258" max="4258" width="8.85546875" style="185" customWidth="1"/>
    <col min="4259" max="4259" width="10" style="185" customWidth="1"/>
    <col min="4260" max="4260" width="9.85546875" style="185" customWidth="1"/>
    <col min="4261" max="4261" width="9.42578125" style="185" customWidth="1"/>
    <col min="4262" max="4263" width="7.7109375" style="185" customWidth="1"/>
    <col min="4264" max="4264" width="9.140625" style="185"/>
    <col min="4265" max="4265" width="5.7109375" style="185" customWidth="1"/>
    <col min="4266" max="4266" width="10.140625" style="185" customWidth="1"/>
    <col min="4267" max="4267" width="9.85546875" style="185" customWidth="1"/>
    <col min="4268" max="4268" width="4.85546875" style="185" customWidth="1"/>
    <col min="4269" max="4269" width="7.7109375" style="185" customWidth="1"/>
    <col min="4270" max="4511" width="9.140625" style="185"/>
    <col min="4512" max="4512" width="4.85546875" style="185" customWidth="1"/>
    <col min="4513" max="4513" width="32.140625" style="185" customWidth="1"/>
    <col min="4514" max="4514" width="8.85546875" style="185" customWidth="1"/>
    <col min="4515" max="4515" width="10" style="185" customWidth="1"/>
    <col min="4516" max="4516" width="9.85546875" style="185" customWidth="1"/>
    <col min="4517" max="4517" width="9.42578125" style="185" customWidth="1"/>
    <col min="4518" max="4519" width="7.7109375" style="185" customWidth="1"/>
    <col min="4520" max="4520" width="9.140625" style="185"/>
    <col min="4521" max="4521" width="5.7109375" style="185" customWidth="1"/>
    <col min="4522" max="4522" width="10.140625" style="185" customWidth="1"/>
    <col min="4523" max="4523" width="9.85546875" style="185" customWidth="1"/>
    <col min="4524" max="4524" width="4.85546875" style="185" customWidth="1"/>
    <col min="4525" max="4525" width="7.7109375" style="185" customWidth="1"/>
    <col min="4526" max="4767" width="9.140625" style="185"/>
    <col min="4768" max="4768" width="4.85546875" style="185" customWidth="1"/>
    <col min="4769" max="4769" width="32.140625" style="185" customWidth="1"/>
    <col min="4770" max="4770" width="8.85546875" style="185" customWidth="1"/>
    <col min="4771" max="4771" width="10" style="185" customWidth="1"/>
    <col min="4772" max="4772" width="9.85546875" style="185" customWidth="1"/>
    <col min="4773" max="4773" width="9.42578125" style="185" customWidth="1"/>
    <col min="4774" max="4775" width="7.7109375" style="185" customWidth="1"/>
    <col min="4776" max="4776" width="9.140625" style="185"/>
    <col min="4777" max="4777" width="5.7109375" style="185" customWidth="1"/>
    <col min="4778" max="4778" width="10.140625" style="185" customWidth="1"/>
    <col min="4779" max="4779" width="9.85546875" style="185" customWidth="1"/>
    <col min="4780" max="4780" width="4.85546875" style="185" customWidth="1"/>
    <col min="4781" max="4781" width="7.7109375" style="185" customWidth="1"/>
    <col min="4782" max="5023" width="9.140625" style="185"/>
    <col min="5024" max="5024" width="4.85546875" style="185" customWidth="1"/>
    <col min="5025" max="5025" width="32.140625" style="185" customWidth="1"/>
    <col min="5026" max="5026" width="8.85546875" style="185" customWidth="1"/>
    <col min="5027" max="5027" width="10" style="185" customWidth="1"/>
    <col min="5028" max="5028" width="9.85546875" style="185" customWidth="1"/>
    <col min="5029" max="5029" width="9.42578125" style="185" customWidth="1"/>
    <col min="5030" max="5031" width="7.7109375" style="185" customWidth="1"/>
    <col min="5032" max="5032" width="9.140625" style="185"/>
    <col min="5033" max="5033" width="5.7109375" style="185" customWidth="1"/>
    <col min="5034" max="5034" width="10.140625" style="185" customWidth="1"/>
    <col min="5035" max="5035" width="9.85546875" style="185" customWidth="1"/>
    <col min="5036" max="5036" width="4.85546875" style="185" customWidth="1"/>
    <col min="5037" max="5037" width="7.7109375" style="185" customWidth="1"/>
    <col min="5038" max="5279" width="9.140625" style="185"/>
    <col min="5280" max="5280" width="4.85546875" style="185" customWidth="1"/>
    <col min="5281" max="5281" width="32.140625" style="185" customWidth="1"/>
    <col min="5282" max="5282" width="8.85546875" style="185" customWidth="1"/>
    <col min="5283" max="5283" width="10" style="185" customWidth="1"/>
    <col min="5284" max="5284" width="9.85546875" style="185" customWidth="1"/>
    <col min="5285" max="5285" width="9.42578125" style="185" customWidth="1"/>
    <col min="5286" max="5287" width="7.7109375" style="185" customWidth="1"/>
    <col min="5288" max="5288" width="9.140625" style="185"/>
    <col min="5289" max="5289" width="5.7109375" style="185" customWidth="1"/>
    <col min="5290" max="5290" width="10.140625" style="185" customWidth="1"/>
    <col min="5291" max="5291" width="9.85546875" style="185" customWidth="1"/>
    <col min="5292" max="5292" width="4.85546875" style="185" customWidth="1"/>
    <col min="5293" max="5293" width="7.7109375" style="185" customWidth="1"/>
    <col min="5294" max="5535" width="9.140625" style="185"/>
    <col min="5536" max="5536" width="4.85546875" style="185" customWidth="1"/>
    <col min="5537" max="5537" width="32.140625" style="185" customWidth="1"/>
    <col min="5538" max="5538" width="8.85546875" style="185" customWidth="1"/>
    <col min="5539" max="5539" width="10" style="185" customWidth="1"/>
    <col min="5540" max="5540" width="9.85546875" style="185" customWidth="1"/>
    <col min="5541" max="5541" width="9.42578125" style="185" customWidth="1"/>
    <col min="5542" max="5543" width="7.7109375" style="185" customWidth="1"/>
    <col min="5544" max="5544" width="9.140625" style="185"/>
    <col min="5545" max="5545" width="5.7109375" style="185" customWidth="1"/>
    <col min="5546" max="5546" width="10.140625" style="185" customWidth="1"/>
    <col min="5547" max="5547" width="9.85546875" style="185" customWidth="1"/>
    <col min="5548" max="5548" width="4.85546875" style="185" customWidth="1"/>
    <col min="5549" max="5549" width="7.7109375" style="185" customWidth="1"/>
    <col min="5550" max="5791" width="9.140625" style="185"/>
    <col min="5792" max="5792" width="4.85546875" style="185" customWidth="1"/>
    <col min="5793" max="5793" width="32.140625" style="185" customWidth="1"/>
    <col min="5794" max="5794" width="8.85546875" style="185" customWidth="1"/>
    <col min="5795" max="5795" width="10" style="185" customWidth="1"/>
    <col min="5796" max="5796" width="9.85546875" style="185" customWidth="1"/>
    <col min="5797" max="5797" width="9.42578125" style="185" customWidth="1"/>
    <col min="5798" max="5799" width="7.7109375" style="185" customWidth="1"/>
    <col min="5800" max="5800" width="9.140625" style="185"/>
    <col min="5801" max="5801" width="5.7109375" style="185" customWidth="1"/>
    <col min="5802" max="5802" width="10.140625" style="185" customWidth="1"/>
    <col min="5803" max="5803" width="9.85546875" style="185" customWidth="1"/>
    <col min="5804" max="5804" width="4.85546875" style="185" customWidth="1"/>
    <col min="5805" max="5805" width="7.7109375" style="185" customWidth="1"/>
    <col min="5806" max="6047" width="9.140625" style="185"/>
    <col min="6048" max="6048" width="4.85546875" style="185" customWidth="1"/>
    <col min="6049" max="6049" width="32.140625" style="185" customWidth="1"/>
    <col min="6050" max="6050" width="8.85546875" style="185" customWidth="1"/>
    <col min="6051" max="6051" width="10" style="185" customWidth="1"/>
    <col min="6052" max="6052" width="9.85546875" style="185" customWidth="1"/>
    <col min="6053" max="6053" width="9.42578125" style="185" customWidth="1"/>
    <col min="6054" max="6055" width="7.7109375" style="185" customWidth="1"/>
    <col min="6056" max="6056" width="9.140625" style="185"/>
    <col min="6057" max="6057" width="5.7109375" style="185" customWidth="1"/>
    <col min="6058" max="6058" width="10.140625" style="185" customWidth="1"/>
    <col min="6059" max="6059" width="9.85546875" style="185" customWidth="1"/>
    <col min="6060" max="6060" width="4.85546875" style="185" customWidth="1"/>
    <col min="6061" max="6061" width="7.7109375" style="185" customWidth="1"/>
    <col min="6062" max="6303" width="9.140625" style="185"/>
    <col min="6304" max="6304" width="4.85546875" style="185" customWidth="1"/>
    <col min="6305" max="6305" width="32.140625" style="185" customWidth="1"/>
    <col min="6306" max="6306" width="8.85546875" style="185" customWidth="1"/>
    <col min="6307" max="6307" width="10" style="185" customWidth="1"/>
    <col min="6308" max="6308" width="9.85546875" style="185" customWidth="1"/>
    <col min="6309" max="6309" width="9.42578125" style="185" customWidth="1"/>
    <col min="6310" max="6311" width="7.7109375" style="185" customWidth="1"/>
    <col min="6312" max="6312" width="9.140625" style="185"/>
    <col min="6313" max="6313" width="5.7109375" style="185" customWidth="1"/>
    <col min="6314" max="6314" width="10.140625" style="185" customWidth="1"/>
    <col min="6315" max="6315" width="9.85546875" style="185" customWidth="1"/>
    <col min="6316" max="6316" width="4.85546875" style="185" customWidth="1"/>
    <col min="6317" max="6317" width="7.7109375" style="185" customWidth="1"/>
    <col min="6318" max="6559" width="9.140625" style="185"/>
    <col min="6560" max="6560" width="4.85546875" style="185" customWidth="1"/>
    <col min="6561" max="6561" width="32.140625" style="185" customWidth="1"/>
    <col min="6562" max="6562" width="8.85546875" style="185" customWidth="1"/>
    <col min="6563" max="6563" width="10" style="185" customWidth="1"/>
    <col min="6564" max="6564" width="9.85546875" style="185" customWidth="1"/>
    <col min="6565" max="6565" width="9.42578125" style="185" customWidth="1"/>
    <col min="6566" max="6567" width="7.7109375" style="185" customWidth="1"/>
    <col min="6568" max="6568" width="9.140625" style="185"/>
    <col min="6569" max="6569" width="5.7109375" style="185" customWidth="1"/>
    <col min="6570" max="6570" width="10.140625" style="185" customWidth="1"/>
    <col min="6571" max="6571" width="9.85546875" style="185" customWidth="1"/>
    <col min="6572" max="6572" width="4.85546875" style="185" customWidth="1"/>
    <col min="6573" max="6573" width="7.7109375" style="185" customWidth="1"/>
    <col min="6574" max="6815" width="9.140625" style="185"/>
    <col min="6816" max="6816" width="4.85546875" style="185" customWidth="1"/>
    <col min="6817" max="6817" width="32.140625" style="185" customWidth="1"/>
    <col min="6818" max="6818" width="8.85546875" style="185" customWidth="1"/>
    <col min="6819" max="6819" width="10" style="185" customWidth="1"/>
    <col min="6820" max="6820" width="9.85546875" style="185" customWidth="1"/>
    <col min="6821" max="6821" width="9.42578125" style="185" customWidth="1"/>
    <col min="6822" max="6823" width="7.7109375" style="185" customWidth="1"/>
    <col min="6824" max="6824" width="9.140625" style="185"/>
    <col min="6825" max="6825" width="5.7109375" style="185" customWidth="1"/>
    <col min="6826" max="6826" width="10.140625" style="185" customWidth="1"/>
    <col min="6827" max="6827" width="9.85546875" style="185" customWidth="1"/>
    <col min="6828" max="6828" width="4.85546875" style="185" customWidth="1"/>
    <col min="6829" max="6829" width="7.7109375" style="185" customWidth="1"/>
    <col min="6830" max="7071" width="9.140625" style="185"/>
    <col min="7072" max="7072" width="4.85546875" style="185" customWidth="1"/>
    <col min="7073" max="7073" width="32.140625" style="185" customWidth="1"/>
    <col min="7074" max="7074" width="8.85546875" style="185" customWidth="1"/>
    <col min="7075" max="7075" width="10" style="185" customWidth="1"/>
    <col min="7076" max="7076" width="9.85546875" style="185" customWidth="1"/>
    <col min="7077" max="7077" width="9.42578125" style="185" customWidth="1"/>
    <col min="7078" max="7079" width="7.7109375" style="185" customWidth="1"/>
    <col min="7080" max="7080" width="9.140625" style="185"/>
    <col min="7081" max="7081" width="5.7109375" style="185" customWidth="1"/>
    <col min="7082" max="7082" width="10.140625" style="185" customWidth="1"/>
    <col min="7083" max="7083" width="9.85546875" style="185" customWidth="1"/>
    <col min="7084" max="7084" width="4.85546875" style="185" customWidth="1"/>
    <col min="7085" max="7085" width="7.7109375" style="185" customWidth="1"/>
    <col min="7086" max="7327" width="9.140625" style="185"/>
    <col min="7328" max="7328" width="4.85546875" style="185" customWidth="1"/>
    <col min="7329" max="7329" width="32.140625" style="185" customWidth="1"/>
    <col min="7330" max="7330" width="8.85546875" style="185" customWidth="1"/>
    <col min="7331" max="7331" width="10" style="185" customWidth="1"/>
    <col min="7332" max="7332" width="9.85546875" style="185" customWidth="1"/>
    <col min="7333" max="7333" width="9.42578125" style="185" customWidth="1"/>
    <col min="7334" max="7335" width="7.7109375" style="185" customWidth="1"/>
    <col min="7336" max="7336" width="9.140625" style="185"/>
    <col min="7337" max="7337" width="5.7109375" style="185" customWidth="1"/>
    <col min="7338" max="7338" width="10.140625" style="185" customWidth="1"/>
    <col min="7339" max="7339" width="9.85546875" style="185" customWidth="1"/>
    <col min="7340" max="7340" width="4.85546875" style="185" customWidth="1"/>
    <col min="7341" max="7341" width="7.7109375" style="185" customWidth="1"/>
    <col min="7342" max="7583" width="9.140625" style="185"/>
    <col min="7584" max="7584" width="4.85546875" style="185" customWidth="1"/>
    <col min="7585" max="7585" width="32.140625" style="185" customWidth="1"/>
    <col min="7586" max="7586" width="8.85546875" style="185" customWidth="1"/>
    <col min="7587" max="7587" width="10" style="185" customWidth="1"/>
    <col min="7588" max="7588" width="9.85546875" style="185" customWidth="1"/>
    <col min="7589" max="7589" width="9.42578125" style="185" customWidth="1"/>
    <col min="7590" max="7591" width="7.7109375" style="185" customWidth="1"/>
    <col min="7592" max="7592" width="9.140625" style="185"/>
    <col min="7593" max="7593" width="5.7109375" style="185" customWidth="1"/>
    <col min="7594" max="7594" width="10.140625" style="185" customWidth="1"/>
    <col min="7595" max="7595" width="9.85546875" style="185" customWidth="1"/>
    <col min="7596" max="7596" width="4.85546875" style="185" customWidth="1"/>
    <col min="7597" max="7597" width="7.7109375" style="185" customWidth="1"/>
    <col min="7598" max="7839" width="9.140625" style="185"/>
    <col min="7840" max="7840" width="4.85546875" style="185" customWidth="1"/>
    <col min="7841" max="7841" width="32.140625" style="185" customWidth="1"/>
    <col min="7842" max="7842" width="8.85546875" style="185" customWidth="1"/>
    <col min="7843" max="7843" width="10" style="185" customWidth="1"/>
    <col min="7844" max="7844" width="9.85546875" style="185" customWidth="1"/>
    <col min="7845" max="7845" width="9.42578125" style="185" customWidth="1"/>
    <col min="7846" max="7847" width="7.7109375" style="185" customWidth="1"/>
    <col min="7848" max="7848" width="9.140625" style="185"/>
    <col min="7849" max="7849" width="5.7109375" style="185" customWidth="1"/>
    <col min="7850" max="7850" width="10.140625" style="185" customWidth="1"/>
    <col min="7851" max="7851" width="9.85546875" style="185" customWidth="1"/>
    <col min="7852" max="7852" width="4.85546875" style="185" customWidth="1"/>
    <col min="7853" max="7853" width="7.7109375" style="185" customWidth="1"/>
    <col min="7854" max="8095" width="9.140625" style="185"/>
    <col min="8096" max="8096" width="4.85546875" style="185" customWidth="1"/>
    <col min="8097" max="8097" width="32.140625" style="185" customWidth="1"/>
    <col min="8098" max="8098" width="8.85546875" style="185" customWidth="1"/>
    <col min="8099" max="8099" width="10" style="185" customWidth="1"/>
    <col min="8100" max="8100" width="9.85546875" style="185" customWidth="1"/>
    <col min="8101" max="8101" width="9.42578125" style="185" customWidth="1"/>
    <col min="8102" max="8103" width="7.7109375" style="185" customWidth="1"/>
    <col min="8104" max="8104" width="9.140625" style="185"/>
    <col min="8105" max="8105" width="5.7109375" style="185" customWidth="1"/>
    <col min="8106" max="8106" width="10.140625" style="185" customWidth="1"/>
    <col min="8107" max="8107" width="9.85546875" style="185" customWidth="1"/>
    <col min="8108" max="8108" width="4.85546875" style="185" customWidth="1"/>
    <col min="8109" max="8109" width="7.7109375" style="185" customWidth="1"/>
    <col min="8110" max="8351" width="9.140625" style="185"/>
    <col min="8352" max="8352" width="4.85546875" style="185" customWidth="1"/>
    <col min="8353" max="8353" width="32.140625" style="185" customWidth="1"/>
    <col min="8354" max="8354" width="8.85546875" style="185" customWidth="1"/>
    <col min="8355" max="8355" width="10" style="185" customWidth="1"/>
    <col min="8356" max="8356" width="9.85546875" style="185" customWidth="1"/>
    <col min="8357" max="8357" width="9.42578125" style="185" customWidth="1"/>
    <col min="8358" max="8359" width="7.7109375" style="185" customWidth="1"/>
    <col min="8360" max="8360" width="9.140625" style="185"/>
    <col min="8361" max="8361" width="5.7109375" style="185" customWidth="1"/>
    <col min="8362" max="8362" width="10.140625" style="185" customWidth="1"/>
    <col min="8363" max="8363" width="9.85546875" style="185" customWidth="1"/>
    <col min="8364" max="8364" width="4.85546875" style="185" customWidth="1"/>
    <col min="8365" max="8365" width="7.7109375" style="185" customWidth="1"/>
    <col min="8366" max="8607" width="9.140625" style="185"/>
    <col min="8608" max="8608" width="4.85546875" style="185" customWidth="1"/>
    <col min="8609" max="8609" width="32.140625" style="185" customWidth="1"/>
    <col min="8610" max="8610" width="8.85546875" style="185" customWidth="1"/>
    <col min="8611" max="8611" width="10" style="185" customWidth="1"/>
    <col min="8612" max="8612" width="9.85546875" style="185" customWidth="1"/>
    <col min="8613" max="8613" width="9.42578125" style="185" customWidth="1"/>
    <col min="8614" max="8615" width="7.7109375" style="185" customWidth="1"/>
    <col min="8616" max="8616" width="9.140625" style="185"/>
    <col min="8617" max="8617" width="5.7109375" style="185" customWidth="1"/>
    <col min="8618" max="8618" width="10.140625" style="185" customWidth="1"/>
    <col min="8619" max="8619" width="9.85546875" style="185" customWidth="1"/>
    <col min="8620" max="8620" width="4.85546875" style="185" customWidth="1"/>
    <col min="8621" max="8621" width="7.7109375" style="185" customWidth="1"/>
    <col min="8622" max="8863" width="9.140625" style="185"/>
    <col min="8864" max="8864" width="4.85546875" style="185" customWidth="1"/>
    <col min="8865" max="8865" width="32.140625" style="185" customWidth="1"/>
    <col min="8866" max="8866" width="8.85546875" style="185" customWidth="1"/>
    <col min="8867" max="8867" width="10" style="185" customWidth="1"/>
    <col min="8868" max="8868" width="9.85546875" style="185" customWidth="1"/>
    <col min="8869" max="8869" width="9.42578125" style="185" customWidth="1"/>
    <col min="8870" max="8871" width="7.7109375" style="185" customWidth="1"/>
    <col min="8872" max="8872" width="9.140625" style="185"/>
    <col min="8873" max="8873" width="5.7109375" style="185" customWidth="1"/>
    <col min="8874" max="8874" width="10.140625" style="185" customWidth="1"/>
    <col min="8875" max="8875" width="9.85546875" style="185" customWidth="1"/>
    <col min="8876" max="8876" width="4.85546875" style="185" customWidth="1"/>
    <col min="8877" max="8877" width="7.7109375" style="185" customWidth="1"/>
    <col min="8878" max="9119" width="9.140625" style="185"/>
    <col min="9120" max="9120" width="4.85546875" style="185" customWidth="1"/>
    <col min="9121" max="9121" width="32.140625" style="185" customWidth="1"/>
    <col min="9122" max="9122" width="8.85546875" style="185" customWidth="1"/>
    <col min="9123" max="9123" width="10" style="185" customWidth="1"/>
    <col min="9124" max="9124" width="9.85546875" style="185" customWidth="1"/>
    <col min="9125" max="9125" width="9.42578125" style="185" customWidth="1"/>
    <col min="9126" max="9127" width="7.7109375" style="185" customWidth="1"/>
    <col min="9128" max="9128" width="9.140625" style="185"/>
    <col min="9129" max="9129" width="5.7109375" style="185" customWidth="1"/>
    <col min="9130" max="9130" width="10.140625" style="185" customWidth="1"/>
    <col min="9131" max="9131" width="9.85546875" style="185" customWidth="1"/>
    <col min="9132" max="9132" width="4.85546875" style="185" customWidth="1"/>
    <col min="9133" max="9133" width="7.7109375" style="185" customWidth="1"/>
    <col min="9134" max="9375" width="9.140625" style="185"/>
    <col min="9376" max="9376" width="4.85546875" style="185" customWidth="1"/>
    <col min="9377" max="9377" width="32.140625" style="185" customWidth="1"/>
    <col min="9378" max="9378" width="8.85546875" style="185" customWidth="1"/>
    <col min="9379" max="9379" width="10" style="185" customWidth="1"/>
    <col min="9380" max="9380" width="9.85546875" style="185" customWidth="1"/>
    <col min="9381" max="9381" width="9.42578125" style="185" customWidth="1"/>
    <col min="9382" max="9383" width="7.7109375" style="185" customWidth="1"/>
    <col min="9384" max="9384" width="9.140625" style="185"/>
    <col min="9385" max="9385" width="5.7109375" style="185" customWidth="1"/>
    <col min="9386" max="9386" width="10.140625" style="185" customWidth="1"/>
    <col min="9387" max="9387" width="9.85546875" style="185" customWidth="1"/>
    <col min="9388" max="9388" width="4.85546875" style="185" customWidth="1"/>
    <col min="9389" max="9389" width="7.7109375" style="185" customWidth="1"/>
    <col min="9390" max="9631" width="9.140625" style="185"/>
    <col min="9632" max="9632" width="4.85546875" style="185" customWidth="1"/>
    <col min="9633" max="9633" width="32.140625" style="185" customWidth="1"/>
    <col min="9634" max="9634" width="8.85546875" style="185" customWidth="1"/>
    <col min="9635" max="9635" width="10" style="185" customWidth="1"/>
    <col min="9636" max="9636" width="9.85546875" style="185" customWidth="1"/>
    <col min="9637" max="9637" width="9.42578125" style="185" customWidth="1"/>
    <col min="9638" max="9639" width="7.7109375" style="185" customWidth="1"/>
    <col min="9640" max="9640" width="9.140625" style="185"/>
    <col min="9641" max="9641" width="5.7109375" style="185" customWidth="1"/>
    <col min="9642" max="9642" width="10.140625" style="185" customWidth="1"/>
    <col min="9643" max="9643" width="9.85546875" style="185" customWidth="1"/>
    <col min="9644" max="9644" width="4.85546875" style="185" customWidth="1"/>
    <col min="9645" max="9645" width="7.7109375" style="185" customWidth="1"/>
    <col min="9646" max="9887" width="9.140625" style="185"/>
    <col min="9888" max="9888" width="4.85546875" style="185" customWidth="1"/>
    <col min="9889" max="9889" width="32.140625" style="185" customWidth="1"/>
    <col min="9890" max="9890" width="8.85546875" style="185" customWidth="1"/>
    <col min="9891" max="9891" width="10" style="185" customWidth="1"/>
    <col min="9892" max="9892" width="9.85546875" style="185" customWidth="1"/>
    <col min="9893" max="9893" width="9.42578125" style="185" customWidth="1"/>
    <col min="9894" max="9895" width="7.7109375" style="185" customWidth="1"/>
    <col min="9896" max="9896" width="9.140625" style="185"/>
    <col min="9897" max="9897" width="5.7109375" style="185" customWidth="1"/>
    <col min="9898" max="9898" width="10.140625" style="185" customWidth="1"/>
    <col min="9899" max="9899" width="9.85546875" style="185" customWidth="1"/>
    <col min="9900" max="9900" width="4.85546875" style="185" customWidth="1"/>
    <col min="9901" max="9901" width="7.7109375" style="185" customWidth="1"/>
    <col min="9902" max="10143" width="9.140625" style="185"/>
    <col min="10144" max="10144" width="4.85546875" style="185" customWidth="1"/>
    <col min="10145" max="10145" width="32.140625" style="185" customWidth="1"/>
    <col min="10146" max="10146" width="8.85546875" style="185" customWidth="1"/>
    <col min="10147" max="10147" width="10" style="185" customWidth="1"/>
    <col min="10148" max="10148" width="9.85546875" style="185" customWidth="1"/>
    <col min="10149" max="10149" width="9.42578125" style="185" customWidth="1"/>
    <col min="10150" max="10151" width="7.7109375" style="185" customWidth="1"/>
    <col min="10152" max="10152" width="9.140625" style="185"/>
    <col min="10153" max="10153" width="5.7109375" style="185" customWidth="1"/>
    <col min="10154" max="10154" width="10.140625" style="185" customWidth="1"/>
    <col min="10155" max="10155" width="9.85546875" style="185" customWidth="1"/>
    <col min="10156" max="10156" width="4.85546875" style="185" customWidth="1"/>
    <col min="10157" max="10157" width="7.7109375" style="185" customWidth="1"/>
    <col min="10158" max="10399" width="9.140625" style="185"/>
    <col min="10400" max="10400" width="4.85546875" style="185" customWidth="1"/>
    <col min="10401" max="10401" width="32.140625" style="185" customWidth="1"/>
    <col min="10402" max="10402" width="8.85546875" style="185" customWidth="1"/>
    <col min="10403" max="10403" width="10" style="185" customWidth="1"/>
    <col min="10404" max="10404" width="9.85546875" style="185" customWidth="1"/>
    <col min="10405" max="10405" width="9.42578125" style="185" customWidth="1"/>
    <col min="10406" max="10407" width="7.7109375" style="185" customWidth="1"/>
    <col min="10408" max="10408" width="9.140625" style="185"/>
    <col min="10409" max="10409" width="5.7109375" style="185" customWidth="1"/>
    <col min="10410" max="10410" width="10.140625" style="185" customWidth="1"/>
    <col min="10411" max="10411" width="9.85546875" style="185" customWidth="1"/>
    <col min="10412" max="10412" width="4.85546875" style="185" customWidth="1"/>
    <col min="10413" max="10413" width="7.7109375" style="185" customWidth="1"/>
    <col min="10414" max="10655" width="9.140625" style="185"/>
    <col min="10656" max="10656" width="4.85546875" style="185" customWidth="1"/>
    <col min="10657" max="10657" width="32.140625" style="185" customWidth="1"/>
    <col min="10658" max="10658" width="8.85546875" style="185" customWidth="1"/>
    <col min="10659" max="10659" width="10" style="185" customWidth="1"/>
    <col min="10660" max="10660" width="9.85546875" style="185" customWidth="1"/>
    <col min="10661" max="10661" width="9.42578125" style="185" customWidth="1"/>
    <col min="10662" max="10663" width="7.7109375" style="185" customWidth="1"/>
    <col min="10664" max="10664" width="9.140625" style="185"/>
    <col min="10665" max="10665" width="5.7109375" style="185" customWidth="1"/>
    <col min="10666" max="10666" width="10.140625" style="185" customWidth="1"/>
    <col min="10667" max="10667" width="9.85546875" style="185" customWidth="1"/>
    <col min="10668" max="10668" width="4.85546875" style="185" customWidth="1"/>
    <col min="10669" max="10669" width="7.7109375" style="185" customWidth="1"/>
    <col min="10670" max="10911" width="9.140625" style="185"/>
    <col min="10912" max="10912" width="4.85546875" style="185" customWidth="1"/>
    <col min="10913" max="10913" width="32.140625" style="185" customWidth="1"/>
    <col min="10914" max="10914" width="8.85546875" style="185" customWidth="1"/>
    <col min="10915" max="10915" width="10" style="185" customWidth="1"/>
    <col min="10916" max="10916" width="9.85546875" style="185" customWidth="1"/>
    <col min="10917" max="10917" width="9.42578125" style="185" customWidth="1"/>
    <col min="10918" max="10919" width="7.7109375" style="185" customWidth="1"/>
    <col min="10920" max="10920" width="9.140625" style="185"/>
    <col min="10921" max="10921" width="5.7109375" style="185" customWidth="1"/>
    <col min="10922" max="10922" width="10.140625" style="185" customWidth="1"/>
    <col min="10923" max="10923" width="9.85546875" style="185" customWidth="1"/>
    <col min="10924" max="10924" width="4.85546875" style="185" customWidth="1"/>
    <col min="10925" max="10925" width="7.7109375" style="185" customWidth="1"/>
    <col min="10926" max="11167" width="9.140625" style="185"/>
    <col min="11168" max="11168" width="4.85546875" style="185" customWidth="1"/>
    <col min="11169" max="11169" width="32.140625" style="185" customWidth="1"/>
    <col min="11170" max="11170" width="8.85546875" style="185" customWidth="1"/>
    <col min="11171" max="11171" width="10" style="185" customWidth="1"/>
    <col min="11172" max="11172" width="9.85546875" style="185" customWidth="1"/>
    <col min="11173" max="11173" width="9.42578125" style="185" customWidth="1"/>
    <col min="11174" max="11175" width="7.7109375" style="185" customWidth="1"/>
    <col min="11176" max="11176" width="9.140625" style="185"/>
    <col min="11177" max="11177" width="5.7109375" style="185" customWidth="1"/>
    <col min="11178" max="11178" width="10.140625" style="185" customWidth="1"/>
    <col min="11179" max="11179" width="9.85546875" style="185" customWidth="1"/>
    <col min="11180" max="11180" width="4.85546875" style="185" customWidth="1"/>
    <col min="11181" max="11181" width="7.7109375" style="185" customWidth="1"/>
    <col min="11182" max="11423" width="9.140625" style="185"/>
    <col min="11424" max="11424" width="4.85546875" style="185" customWidth="1"/>
    <col min="11425" max="11425" width="32.140625" style="185" customWidth="1"/>
    <col min="11426" max="11426" width="8.85546875" style="185" customWidth="1"/>
    <col min="11427" max="11427" width="10" style="185" customWidth="1"/>
    <col min="11428" max="11428" width="9.85546875" style="185" customWidth="1"/>
    <col min="11429" max="11429" width="9.42578125" style="185" customWidth="1"/>
    <col min="11430" max="11431" width="7.7109375" style="185" customWidth="1"/>
    <col min="11432" max="11432" width="9.140625" style="185"/>
    <col min="11433" max="11433" width="5.7109375" style="185" customWidth="1"/>
    <col min="11434" max="11434" width="10.140625" style="185" customWidth="1"/>
    <col min="11435" max="11435" width="9.85546875" style="185" customWidth="1"/>
    <col min="11436" max="11436" width="4.85546875" style="185" customWidth="1"/>
    <col min="11437" max="11437" width="7.7109375" style="185" customWidth="1"/>
    <col min="11438" max="11679" width="9.140625" style="185"/>
    <col min="11680" max="11680" width="4.85546875" style="185" customWidth="1"/>
    <col min="11681" max="11681" width="32.140625" style="185" customWidth="1"/>
    <col min="11682" max="11682" width="8.85546875" style="185" customWidth="1"/>
    <col min="11683" max="11683" width="10" style="185" customWidth="1"/>
    <col min="11684" max="11684" width="9.85546875" style="185" customWidth="1"/>
    <col min="11685" max="11685" width="9.42578125" style="185" customWidth="1"/>
    <col min="11686" max="11687" width="7.7109375" style="185" customWidth="1"/>
    <col min="11688" max="11688" width="9.140625" style="185"/>
    <col min="11689" max="11689" width="5.7109375" style="185" customWidth="1"/>
    <col min="11690" max="11690" width="10.140625" style="185" customWidth="1"/>
    <col min="11691" max="11691" width="9.85546875" style="185" customWidth="1"/>
    <col min="11692" max="11692" width="4.85546875" style="185" customWidth="1"/>
    <col min="11693" max="11693" width="7.7109375" style="185" customWidth="1"/>
    <col min="11694" max="11935" width="9.140625" style="185"/>
    <col min="11936" max="11936" width="4.85546875" style="185" customWidth="1"/>
    <col min="11937" max="11937" width="32.140625" style="185" customWidth="1"/>
    <col min="11938" max="11938" width="8.85546875" style="185" customWidth="1"/>
    <col min="11939" max="11939" width="10" style="185" customWidth="1"/>
    <col min="11940" max="11940" width="9.85546875" style="185" customWidth="1"/>
    <col min="11941" max="11941" width="9.42578125" style="185" customWidth="1"/>
    <col min="11942" max="11943" width="7.7109375" style="185" customWidth="1"/>
    <col min="11944" max="11944" width="9.140625" style="185"/>
    <col min="11945" max="11945" width="5.7109375" style="185" customWidth="1"/>
    <col min="11946" max="11946" width="10.140625" style="185" customWidth="1"/>
    <col min="11947" max="11947" width="9.85546875" style="185" customWidth="1"/>
    <col min="11948" max="11948" width="4.85546875" style="185" customWidth="1"/>
    <col min="11949" max="11949" width="7.7109375" style="185" customWidth="1"/>
    <col min="11950" max="12191" width="9.140625" style="185"/>
    <col min="12192" max="12192" width="4.85546875" style="185" customWidth="1"/>
    <col min="12193" max="12193" width="32.140625" style="185" customWidth="1"/>
    <col min="12194" max="12194" width="8.85546875" style="185" customWidth="1"/>
    <col min="12195" max="12195" width="10" style="185" customWidth="1"/>
    <col min="12196" max="12196" width="9.85546875" style="185" customWidth="1"/>
    <col min="12197" max="12197" width="9.42578125" style="185" customWidth="1"/>
    <col min="12198" max="12199" width="7.7109375" style="185" customWidth="1"/>
    <col min="12200" max="12200" width="9.140625" style="185"/>
    <col min="12201" max="12201" width="5.7109375" style="185" customWidth="1"/>
    <col min="12202" max="12202" width="10.140625" style="185" customWidth="1"/>
    <col min="12203" max="12203" width="9.85546875" style="185" customWidth="1"/>
    <col min="12204" max="12204" width="4.85546875" style="185" customWidth="1"/>
    <col min="12205" max="12205" width="7.7109375" style="185" customWidth="1"/>
    <col min="12206" max="12447" width="9.140625" style="185"/>
    <col min="12448" max="12448" width="4.85546875" style="185" customWidth="1"/>
    <col min="12449" max="12449" width="32.140625" style="185" customWidth="1"/>
    <col min="12450" max="12450" width="8.85546875" style="185" customWidth="1"/>
    <col min="12451" max="12451" width="10" style="185" customWidth="1"/>
    <col min="12452" max="12452" width="9.85546875" style="185" customWidth="1"/>
    <col min="12453" max="12453" width="9.42578125" style="185" customWidth="1"/>
    <col min="12454" max="12455" width="7.7109375" style="185" customWidth="1"/>
    <col min="12456" max="12456" width="9.140625" style="185"/>
    <col min="12457" max="12457" width="5.7109375" style="185" customWidth="1"/>
    <col min="12458" max="12458" width="10.140625" style="185" customWidth="1"/>
    <col min="12459" max="12459" width="9.85546875" style="185" customWidth="1"/>
    <col min="12460" max="12460" width="4.85546875" style="185" customWidth="1"/>
    <col min="12461" max="12461" width="7.7109375" style="185" customWidth="1"/>
    <col min="12462" max="12703" width="9.140625" style="185"/>
    <col min="12704" max="12704" width="4.85546875" style="185" customWidth="1"/>
    <col min="12705" max="12705" width="32.140625" style="185" customWidth="1"/>
    <col min="12706" max="12706" width="8.85546875" style="185" customWidth="1"/>
    <col min="12707" max="12707" width="10" style="185" customWidth="1"/>
    <col min="12708" max="12708" width="9.85546875" style="185" customWidth="1"/>
    <col min="12709" max="12709" width="9.42578125" style="185" customWidth="1"/>
    <col min="12710" max="12711" width="7.7109375" style="185" customWidth="1"/>
    <col min="12712" max="12712" width="9.140625" style="185"/>
    <col min="12713" max="12713" width="5.7109375" style="185" customWidth="1"/>
    <col min="12714" max="12714" width="10.140625" style="185" customWidth="1"/>
    <col min="12715" max="12715" width="9.85546875" style="185" customWidth="1"/>
    <col min="12716" max="12716" width="4.85546875" style="185" customWidth="1"/>
    <col min="12717" max="12717" width="7.7109375" style="185" customWidth="1"/>
    <col min="12718" max="12959" width="9.140625" style="185"/>
    <col min="12960" max="12960" width="4.85546875" style="185" customWidth="1"/>
    <col min="12961" max="12961" width="32.140625" style="185" customWidth="1"/>
    <col min="12962" max="12962" width="8.85546875" style="185" customWidth="1"/>
    <col min="12963" max="12963" width="10" style="185" customWidth="1"/>
    <col min="12964" max="12964" width="9.85546875" style="185" customWidth="1"/>
    <col min="12965" max="12965" width="9.42578125" style="185" customWidth="1"/>
    <col min="12966" max="12967" width="7.7109375" style="185" customWidth="1"/>
    <col min="12968" max="12968" width="9.140625" style="185"/>
    <col min="12969" max="12969" width="5.7109375" style="185" customWidth="1"/>
    <col min="12970" max="12970" width="10.140625" style="185" customWidth="1"/>
    <col min="12971" max="12971" width="9.85546875" style="185" customWidth="1"/>
    <col min="12972" max="12972" width="4.85546875" style="185" customWidth="1"/>
    <col min="12973" max="12973" width="7.7109375" style="185" customWidth="1"/>
    <col min="12974" max="13215" width="9.140625" style="185"/>
    <col min="13216" max="13216" width="4.85546875" style="185" customWidth="1"/>
    <col min="13217" max="13217" width="32.140625" style="185" customWidth="1"/>
    <col min="13218" max="13218" width="8.85546875" style="185" customWidth="1"/>
    <col min="13219" max="13219" width="10" style="185" customWidth="1"/>
    <col min="13220" max="13220" width="9.85546875" style="185" customWidth="1"/>
    <col min="13221" max="13221" width="9.42578125" style="185" customWidth="1"/>
    <col min="13222" max="13223" width="7.7109375" style="185" customWidth="1"/>
    <col min="13224" max="13224" width="9.140625" style="185"/>
    <col min="13225" max="13225" width="5.7109375" style="185" customWidth="1"/>
    <col min="13226" max="13226" width="10.140625" style="185" customWidth="1"/>
    <col min="13227" max="13227" width="9.85546875" style="185" customWidth="1"/>
    <col min="13228" max="13228" width="4.85546875" style="185" customWidth="1"/>
    <col min="13229" max="13229" width="7.7109375" style="185" customWidth="1"/>
    <col min="13230" max="13471" width="9.140625" style="185"/>
    <col min="13472" max="13472" width="4.85546875" style="185" customWidth="1"/>
    <col min="13473" max="13473" width="32.140625" style="185" customWidth="1"/>
    <col min="13474" max="13474" width="8.85546875" style="185" customWidth="1"/>
    <col min="13475" max="13475" width="10" style="185" customWidth="1"/>
    <col min="13476" max="13476" width="9.85546875" style="185" customWidth="1"/>
    <col min="13477" max="13477" width="9.42578125" style="185" customWidth="1"/>
    <col min="13478" max="13479" width="7.7109375" style="185" customWidth="1"/>
    <col min="13480" max="13480" width="9.140625" style="185"/>
    <col min="13481" max="13481" width="5.7109375" style="185" customWidth="1"/>
    <col min="13482" max="13482" width="10.140625" style="185" customWidth="1"/>
    <col min="13483" max="13483" width="9.85546875" style="185" customWidth="1"/>
    <col min="13484" max="13484" width="4.85546875" style="185" customWidth="1"/>
    <col min="13485" max="13485" width="7.7109375" style="185" customWidth="1"/>
    <col min="13486" max="13727" width="9.140625" style="185"/>
    <col min="13728" max="13728" width="4.85546875" style="185" customWidth="1"/>
    <col min="13729" max="13729" width="32.140625" style="185" customWidth="1"/>
    <col min="13730" max="13730" width="8.85546875" style="185" customWidth="1"/>
    <col min="13731" max="13731" width="10" style="185" customWidth="1"/>
    <col min="13732" max="13732" width="9.85546875" style="185" customWidth="1"/>
    <col min="13733" max="13733" width="9.42578125" style="185" customWidth="1"/>
    <col min="13734" max="13735" width="7.7109375" style="185" customWidth="1"/>
    <col min="13736" max="13736" width="9.140625" style="185"/>
    <col min="13737" max="13737" width="5.7109375" style="185" customWidth="1"/>
    <col min="13738" max="13738" width="10.140625" style="185" customWidth="1"/>
    <col min="13739" max="13739" width="9.85546875" style="185" customWidth="1"/>
    <col min="13740" max="13740" width="4.85546875" style="185" customWidth="1"/>
    <col min="13741" max="13741" width="7.7109375" style="185" customWidth="1"/>
    <col min="13742" max="13983" width="9.140625" style="185"/>
    <col min="13984" max="13984" width="4.85546875" style="185" customWidth="1"/>
    <col min="13985" max="13985" width="32.140625" style="185" customWidth="1"/>
    <col min="13986" max="13986" width="8.85546875" style="185" customWidth="1"/>
    <col min="13987" max="13987" width="10" style="185" customWidth="1"/>
    <col min="13988" max="13988" width="9.85546875" style="185" customWidth="1"/>
    <col min="13989" max="13989" width="9.42578125" style="185" customWidth="1"/>
    <col min="13990" max="13991" width="7.7109375" style="185" customWidth="1"/>
    <col min="13992" max="13992" width="9.140625" style="185"/>
    <col min="13993" max="13993" width="5.7109375" style="185" customWidth="1"/>
    <col min="13994" max="13994" width="10.140625" style="185" customWidth="1"/>
    <col min="13995" max="13995" width="9.85546875" style="185" customWidth="1"/>
    <col min="13996" max="13996" width="4.85546875" style="185" customWidth="1"/>
    <col min="13997" max="13997" width="7.7109375" style="185" customWidth="1"/>
    <col min="13998" max="14239" width="9.140625" style="185"/>
    <col min="14240" max="14240" width="4.85546875" style="185" customWidth="1"/>
    <col min="14241" max="14241" width="32.140625" style="185" customWidth="1"/>
    <col min="14242" max="14242" width="8.85546875" style="185" customWidth="1"/>
    <col min="14243" max="14243" width="10" style="185" customWidth="1"/>
    <col min="14244" max="14244" width="9.85546875" style="185" customWidth="1"/>
    <col min="14245" max="14245" width="9.42578125" style="185" customWidth="1"/>
    <col min="14246" max="14247" width="7.7109375" style="185" customWidth="1"/>
    <col min="14248" max="14248" width="9.140625" style="185"/>
    <col min="14249" max="14249" width="5.7109375" style="185" customWidth="1"/>
    <col min="14250" max="14250" width="10.140625" style="185" customWidth="1"/>
    <col min="14251" max="14251" width="9.85546875" style="185" customWidth="1"/>
    <col min="14252" max="14252" width="4.85546875" style="185" customWidth="1"/>
    <col min="14253" max="14253" width="7.7109375" style="185" customWidth="1"/>
    <col min="14254" max="14495" width="9.140625" style="185"/>
    <col min="14496" max="14496" width="4.85546875" style="185" customWidth="1"/>
    <col min="14497" max="14497" width="32.140625" style="185" customWidth="1"/>
    <col min="14498" max="14498" width="8.85546875" style="185" customWidth="1"/>
    <col min="14499" max="14499" width="10" style="185" customWidth="1"/>
    <col min="14500" max="14500" width="9.85546875" style="185" customWidth="1"/>
    <col min="14501" max="14501" width="9.42578125" style="185" customWidth="1"/>
    <col min="14502" max="14503" width="7.7109375" style="185" customWidth="1"/>
    <col min="14504" max="14504" width="9.140625" style="185"/>
    <col min="14505" max="14505" width="5.7109375" style="185" customWidth="1"/>
    <col min="14506" max="14506" width="10.140625" style="185" customWidth="1"/>
    <col min="14507" max="14507" width="9.85546875" style="185" customWidth="1"/>
    <col min="14508" max="14508" width="4.85546875" style="185" customWidth="1"/>
    <col min="14509" max="14509" width="7.7109375" style="185" customWidth="1"/>
    <col min="14510" max="14751" width="9.140625" style="185"/>
    <col min="14752" max="14752" width="4.85546875" style="185" customWidth="1"/>
    <col min="14753" max="14753" width="32.140625" style="185" customWidth="1"/>
    <col min="14754" max="14754" width="8.85546875" style="185" customWidth="1"/>
    <col min="14755" max="14755" width="10" style="185" customWidth="1"/>
    <col min="14756" max="14756" width="9.85546875" style="185" customWidth="1"/>
    <col min="14757" max="14757" width="9.42578125" style="185" customWidth="1"/>
    <col min="14758" max="14759" width="7.7109375" style="185" customWidth="1"/>
    <col min="14760" max="14760" width="9.140625" style="185"/>
    <col min="14761" max="14761" width="5.7109375" style="185" customWidth="1"/>
    <col min="14762" max="14762" width="10.140625" style="185" customWidth="1"/>
    <col min="14763" max="14763" width="9.85546875" style="185" customWidth="1"/>
    <col min="14764" max="14764" width="4.85546875" style="185" customWidth="1"/>
    <col min="14765" max="14765" width="7.7109375" style="185" customWidth="1"/>
    <col min="14766" max="15007" width="9.140625" style="185"/>
    <col min="15008" max="15008" width="4.85546875" style="185" customWidth="1"/>
    <col min="15009" max="15009" width="32.140625" style="185" customWidth="1"/>
    <col min="15010" max="15010" width="8.85546875" style="185" customWidth="1"/>
    <col min="15011" max="15011" width="10" style="185" customWidth="1"/>
    <col min="15012" max="15012" width="9.85546875" style="185" customWidth="1"/>
    <col min="15013" max="15013" width="9.42578125" style="185" customWidth="1"/>
    <col min="15014" max="15015" width="7.7109375" style="185" customWidth="1"/>
    <col min="15016" max="15016" width="9.140625" style="185"/>
    <col min="15017" max="15017" width="5.7109375" style="185" customWidth="1"/>
    <col min="15018" max="15018" width="10.140625" style="185" customWidth="1"/>
    <col min="15019" max="15019" width="9.85546875" style="185" customWidth="1"/>
    <col min="15020" max="15020" width="4.85546875" style="185" customWidth="1"/>
    <col min="15021" max="15021" width="7.7109375" style="185" customWidth="1"/>
    <col min="15022" max="15263" width="9.140625" style="185"/>
    <col min="15264" max="15264" width="4.85546875" style="185" customWidth="1"/>
    <col min="15265" max="15265" width="32.140625" style="185" customWidth="1"/>
    <col min="15266" max="15266" width="8.85546875" style="185" customWidth="1"/>
    <col min="15267" max="15267" width="10" style="185" customWidth="1"/>
    <col min="15268" max="15268" width="9.85546875" style="185" customWidth="1"/>
    <col min="15269" max="15269" width="9.42578125" style="185" customWidth="1"/>
    <col min="15270" max="15271" width="7.7109375" style="185" customWidth="1"/>
    <col min="15272" max="15272" width="9.140625" style="185"/>
    <col min="15273" max="15273" width="5.7109375" style="185" customWidth="1"/>
    <col min="15274" max="15274" width="10.140625" style="185" customWidth="1"/>
    <col min="15275" max="15275" width="9.85546875" style="185" customWidth="1"/>
    <col min="15276" max="15276" width="4.85546875" style="185" customWidth="1"/>
    <col min="15277" max="15277" width="7.7109375" style="185" customWidth="1"/>
    <col min="15278" max="15519" width="9.140625" style="185"/>
    <col min="15520" max="15520" width="4.85546875" style="185" customWidth="1"/>
    <col min="15521" max="15521" width="32.140625" style="185" customWidth="1"/>
    <col min="15522" max="15522" width="8.85546875" style="185" customWidth="1"/>
    <col min="15523" max="15523" width="10" style="185" customWidth="1"/>
    <col min="15524" max="15524" width="9.85546875" style="185" customWidth="1"/>
    <col min="15525" max="15525" width="9.42578125" style="185" customWidth="1"/>
    <col min="15526" max="15527" width="7.7109375" style="185" customWidth="1"/>
    <col min="15528" max="15528" width="9.140625" style="185"/>
    <col min="15529" max="15529" width="5.7109375" style="185" customWidth="1"/>
    <col min="15530" max="15530" width="10.140625" style="185" customWidth="1"/>
    <col min="15531" max="15531" width="9.85546875" style="185" customWidth="1"/>
    <col min="15532" max="15532" width="4.85546875" style="185" customWidth="1"/>
    <col min="15533" max="15533" width="7.7109375" style="185" customWidth="1"/>
    <col min="15534" max="15775" width="9.140625" style="185"/>
    <col min="15776" max="15776" width="4.85546875" style="185" customWidth="1"/>
    <col min="15777" max="15777" width="32.140625" style="185" customWidth="1"/>
    <col min="15778" max="15778" width="8.85546875" style="185" customWidth="1"/>
    <col min="15779" max="15779" width="10" style="185" customWidth="1"/>
    <col min="15780" max="15780" width="9.85546875" style="185" customWidth="1"/>
    <col min="15781" max="15781" width="9.42578125" style="185" customWidth="1"/>
    <col min="15782" max="15783" width="7.7109375" style="185" customWidth="1"/>
    <col min="15784" max="15784" width="9.140625" style="185"/>
    <col min="15785" max="15785" width="5.7109375" style="185" customWidth="1"/>
    <col min="15786" max="15786" width="10.140625" style="185" customWidth="1"/>
    <col min="15787" max="15787" width="9.85546875" style="185" customWidth="1"/>
    <col min="15788" max="15788" width="4.85546875" style="185" customWidth="1"/>
    <col min="15789" max="15789" width="7.7109375" style="185" customWidth="1"/>
    <col min="15790" max="16031" width="9.140625" style="185"/>
    <col min="16032" max="16032" width="4.85546875" style="185" customWidth="1"/>
    <col min="16033" max="16033" width="32.140625" style="185" customWidth="1"/>
    <col min="16034" max="16034" width="8.85546875" style="185" customWidth="1"/>
    <col min="16035" max="16035" width="10" style="185" customWidth="1"/>
    <col min="16036" max="16036" width="9.85546875" style="185" customWidth="1"/>
    <col min="16037" max="16037" width="9.42578125" style="185" customWidth="1"/>
    <col min="16038" max="16039" width="7.7109375" style="185" customWidth="1"/>
    <col min="16040" max="16040" width="9.140625" style="185"/>
    <col min="16041" max="16041" width="5.7109375" style="185" customWidth="1"/>
    <col min="16042" max="16042" width="10.140625" style="185" customWidth="1"/>
    <col min="16043" max="16043" width="9.85546875" style="185" customWidth="1"/>
    <col min="16044" max="16044" width="4.85546875" style="185" customWidth="1"/>
    <col min="16045" max="16045" width="7.7109375" style="185" customWidth="1"/>
    <col min="16046" max="16285" width="9.140625" style="185"/>
    <col min="16286" max="16384" width="10.28515625" style="185" customWidth="1"/>
  </cols>
  <sheetData>
    <row r="1" spans="1:176" ht="18.75" customHeight="1">
      <c r="A1" s="1391" t="s">
        <v>363</v>
      </c>
      <c r="B1" s="1391"/>
      <c r="C1" s="1391"/>
      <c r="D1" s="1391"/>
      <c r="E1" s="1391"/>
      <c r="F1" s="1391"/>
      <c r="G1" s="1391"/>
    </row>
    <row r="2" spans="1:176">
      <c r="A2" s="1391"/>
      <c r="B2" s="1391"/>
      <c r="C2" s="1391"/>
      <c r="D2" s="1391"/>
      <c r="E2" s="1391"/>
      <c r="F2" s="1391"/>
      <c r="G2" s="1391"/>
    </row>
    <row r="3" spans="1:176" ht="15.75">
      <c r="B3" s="1392" t="s">
        <v>364</v>
      </c>
      <c r="C3" s="1392"/>
      <c r="D3" s="1392"/>
      <c r="E3" s="1392"/>
      <c r="F3" s="1392"/>
      <c r="G3" s="1392"/>
    </row>
    <row r="4" spans="1:176" ht="15.75">
      <c r="B4" s="1393" t="s">
        <v>2714</v>
      </c>
      <c r="C4" s="1393"/>
      <c r="D4" s="1393"/>
      <c r="E4" s="1393"/>
      <c r="F4" s="1393"/>
      <c r="G4" s="1393"/>
    </row>
    <row r="5" spans="1:176">
      <c r="C5" s="191"/>
      <c r="D5" s="191"/>
      <c r="E5" s="191"/>
    </row>
    <row r="6" spans="1:176" ht="12.75" customHeight="1">
      <c r="B6" s="1104" t="s">
        <v>17</v>
      </c>
      <c r="C6" s="1102" t="s">
        <v>2</v>
      </c>
      <c r="D6" s="1102" t="s">
        <v>724</v>
      </c>
      <c r="E6" s="1116" t="s">
        <v>3</v>
      </c>
      <c r="F6" s="1381" t="s">
        <v>2637</v>
      </c>
      <c r="G6" s="1382"/>
    </row>
    <row r="7" spans="1:176">
      <c r="B7" s="1105"/>
      <c r="C7" s="1103"/>
      <c r="D7" s="1103"/>
      <c r="E7" s="1117"/>
      <c r="F7" s="409" t="s">
        <v>1015</v>
      </c>
      <c r="G7" s="409" t="s">
        <v>1016</v>
      </c>
    </row>
    <row r="8" spans="1:176">
      <c r="B8" s="1381" t="s">
        <v>2715</v>
      </c>
      <c r="C8" s="1394"/>
      <c r="D8" s="1394"/>
      <c r="E8" s="1394"/>
      <c r="F8" s="1394"/>
      <c r="G8" s="1382"/>
      <c r="L8" s="414"/>
    </row>
    <row r="9" spans="1:176">
      <c r="B9" s="155" t="s">
        <v>40</v>
      </c>
      <c r="C9" s="393" t="s">
        <v>365</v>
      </c>
      <c r="D9" s="396" t="s">
        <v>324</v>
      </c>
      <c r="E9" s="399" t="s">
        <v>7</v>
      </c>
      <c r="F9" s="406">
        <f>_xlfn.XLOOKUP(L9,[1]VIII_CI_A_1!$AI:$AI,[1]VIII_CI_A_1!$S:$S)</f>
        <v>4.95</v>
      </c>
      <c r="G9" s="412">
        <f>_xlfn.XLOOKUP(L9,[1]VIII_CI_A_1!$AI:$AI,[1]VIII_CI_A_1!$T:$T)</f>
        <v>5.5</v>
      </c>
      <c r="H9" s="770"/>
      <c r="I9" s="770"/>
      <c r="L9" s="852" t="s">
        <v>2048</v>
      </c>
      <c r="M9" s="852" t="s">
        <v>2049</v>
      </c>
      <c r="EW9" s="180"/>
      <c r="EX9" s="180"/>
      <c r="EY9" s="180"/>
      <c r="EZ9" s="180"/>
      <c r="FA9" s="180"/>
      <c r="FB9" s="180"/>
      <c r="FC9" s="180"/>
      <c r="FD9" s="180"/>
      <c r="FE9" s="180"/>
      <c r="FF9" s="180"/>
      <c r="FG9" s="180"/>
      <c r="FH9" s="180"/>
      <c r="FI9" s="180"/>
      <c r="FJ9" s="180"/>
      <c r="FK9" s="180"/>
      <c r="FL9" s="180"/>
      <c r="FM9" s="180"/>
      <c r="FN9" s="180"/>
      <c r="FO9" s="180"/>
      <c r="FP9" s="180"/>
      <c r="FQ9" s="180"/>
      <c r="FR9" s="180"/>
      <c r="FS9" s="180"/>
      <c r="FT9" s="180"/>
    </row>
    <row r="10" spans="1:176">
      <c r="B10" s="155" t="s">
        <v>41</v>
      </c>
      <c r="C10" s="392" t="s">
        <v>366</v>
      </c>
      <c r="D10" s="396" t="s">
        <v>324</v>
      </c>
      <c r="E10" s="400" t="s">
        <v>7</v>
      </c>
      <c r="F10" s="406">
        <f>_xlfn.XLOOKUP(L10,[1]VIII_CI_A_1!$AI:$AI,[1]VIII_CI_A_1!$S:$S)</f>
        <v>4.7571428571428456</v>
      </c>
      <c r="G10" s="412">
        <f>_xlfn.XLOOKUP(L10,[1]VIII_CI_A_1!$AI:$AI,[1]VIII_CI_A_1!$T:$T)</f>
        <v>5.2857142857142723</v>
      </c>
      <c r="H10" s="770"/>
      <c r="I10" s="770"/>
      <c r="L10" s="852" t="s">
        <v>2050</v>
      </c>
      <c r="M10" s="852" t="s">
        <v>2051</v>
      </c>
      <c r="EW10" s="180"/>
      <c r="EX10" s="180"/>
      <c r="EY10" s="180"/>
      <c r="EZ10" s="180"/>
      <c r="FA10" s="180"/>
      <c r="FB10" s="180"/>
      <c r="FC10" s="180"/>
      <c r="FD10" s="180"/>
      <c r="FE10" s="180"/>
      <c r="FF10" s="180"/>
      <c r="FG10" s="180"/>
      <c r="FH10" s="180"/>
      <c r="FI10" s="180"/>
      <c r="FJ10" s="180"/>
      <c r="FK10" s="180"/>
      <c r="FL10" s="180"/>
      <c r="FM10" s="180"/>
      <c r="FN10" s="180"/>
      <c r="FO10" s="180"/>
      <c r="FP10" s="180"/>
      <c r="FQ10" s="180"/>
      <c r="FR10" s="180"/>
      <c r="FS10" s="180"/>
      <c r="FT10" s="180"/>
    </row>
    <row r="11" spans="1:176">
      <c r="B11" s="155" t="s">
        <v>42</v>
      </c>
      <c r="C11" s="953" t="s">
        <v>367</v>
      </c>
      <c r="D11" s="396" t="s">
        <v>324</v>
      </c>
      <c r="E11" s="397" t="s">
        <v>7</v>
      </c>
      <c r="F11" s="406">
        <f>_xlfn.XLOOKUP(L11,[1]VIII_CI_A_1!$AI:$AI,[1]VIII_CI_A_1!$S:$S)</f>
        <v>4.5642857142857043</v>
      </c>
      <c r="G11" s="412">
        <f>_xlfn.XLOOKUP(L11,[1]VIII_CI_A_1!$AI:$AI,[1]VIII_CI_A_1!$T:$T)</f>
        <v>5.0714285714285605</v>
      </c>
      <c r="H11" s="770"/>
      <c r="I11" s="770"/>
      <c r="L11" s="869" t="s">
        <v>2052</v>
      </c>
      <c r="M11" s="869" t="s">
        <v>2053</v>
      </c>
      <c r="EW11" s="180"/>
      <c r="EX11" s="180"/>
      <c r="EY11" s="180"/>
      <c r="EZ11" s="180"/>
      <c r="FA11" s="180"/>
      <c r="FB11" s="180"/>
      <c r="FC11" s="180"/>
      <c r="FD11" s="180"/>
      <c r="FE11" s="180"/>
      <c r="FF11" s="180"/>
      <c r="FG11" s="180"/>
      <c r="FH11" s="180"/>
      <c r="FI11" s="180"/>
      <c r="FJ11" s="180"/>
      <c r="FK11" s="180"/>
      <c r="FL11" s="180"/>
      <c r="FM11" s="180"/>
      <c r="FN11" s="180"/>
      <c r="FO11" s="180"/>
      <c r="FP11" s="180"/>
      <c r="FQ11" s="180"/>
      <c r="FR11" s="180"/>
      <c r="FS11" s="180"/>
      <c r="FT11" s="180"/>
    </row>
    <row r="12" spans="1:176">
      <c r="B12" s="155" t="s">
        <v>44</v>
      </c>
      <c r="C12" s="394" t="s">
        <v>368</v>
      </c>
      <c r="D12" s="396" t="s">
        <v>324</v>
      </c>
      <c r="E12" s="397" t="s">
        <v>7</v>
      </c>
      <c r="F12" s="406">
        <f>_xlfn.XLOOKUP(L12,[1]VIII_CI_A_1!$AI:$AI,[1]VIII_CI_A_1!$S:$S)</f>
        <v>2.4749999999999939</v>
      </c>
      <c r="G12" s="412">
        <f>_xlfn.XLOOKUP(L12,[1]VIII_CI_A_1!$AI:$AI,[1]VIII_CI_A_1!$T:$T)</f>
        <v>2.7499999999999929</v>
      </c>
      <c r="H12" s="770"/>
      <c r="I12" s="770"/>
      <c r="L12" s="852" t="s">
        <v>2054</v>
      </c>
      <c r="M12" s="852" t="s">
        <v>2055</v>
      </c>
      <c r="EW12" s="180"/>
      <c r="EX12" s="180"/>
      <c r="EY12" s="180"/>
      <c r="EZ12" s="180"/>
      <c r="FA12" s="180"/>
      <c r="FB12" s="180"/>
      <c r="FC12" s="180"/>
      <c r="FD12" s="180"/>
      <c r="FE12" s="180"/>
      <c r="FF12" s="180"/>
      <c r="FG12" s="180"/>
      <c r="FH12" s="180"/>
      <c r="FI12" s="180"/>
      <c r="FJ12" s="180"/>
      <c r="FK12" s="180"/>
      <c r="FL12" s="180"/>
      <c r="FM12" s="180"/>
      <c r="FN12" s="180"/>
      <c r="FO12" s="180"/>
      <c r="FP12" s="180"/>
      <c r="FQ12" s="180"/>
      <c r="FR12" s="180"/>
      <c r="FS12" s="180"/>
      <c r="FT12" s="180"/>
    </row>
    <row r="13" spans="1:176" ht="12.75" customHeight="1">
      <c r="B13" s="1395" t="s">
        <v>2716</v>
      </c>
      <c r="C13" s="1396"/>
      <c r="D13" s="1396"/>
      <c r="E13" s="1397"/>
      <c r="F13" s="1384" t="s">
        <v>2671</v>
      </c>
      <c r="G13" s="1385"/>
      <c r="H13" s="407"/>
      <c r="I13" s="407"/>
      <c r="J13" s="407"/>
      <c r="K13" s="407"/>
      <c r="EW13" s="180"/>
      <c r="EX13" s="180"/>
      <c r="EY13" s="180"/>
      <c r="EZ13" s="180"/>
      <c r="FA13" s="180"/>
      <c r="FB13" s="180"/>
      <c r="FC13" s="180"/>
      <c r="FD13" s="180"/>
      <c r="FE13" s="180"/>
      <c r="FF13" s="180"/>
      <c r="FG13" s="180"/>
      <c r="FH13" s="180"/>
      <c r="FI13" s="180"/>
      <c r="FJ13" s="180"/>
      <c r="FK13" s="180"/>
      <c r="FL13" s="180"/>
      <c r="FM13" s="180"/>
      <c r="FN13" s="180"/>
      <c r="FO13" s="180"/>
      <c r="FP13" s="180"/>
      <c r="FQ13" s="180"/>
      <c r="FR13" s="180"/>
      <c r="FS13" s="180"/>
      <c r="FT13" s="180"/>
    </row>
    <row r="14" spans="1:176" ht="25.5" customHeight="1">
      <c r="B14" s="379" t="s">
        <v>46</v>
      </c>
      <c r="C14" s="106" t="s">
        <v>732</v>
      </c>
      <c r="D14" s="396" t="s">
        <v>324</v>
      </c>
      <c r="E14" s="398" t="s">
        <v>7</v>
      </c>
      <c r="F14" s="462">
        <f>_xlfn.XLOOKUP(L14,[1]VIII_CI_A_1!$AI:$AI,[1]VIII_CI_A_1!$S:$S)</f>
        <v>4.7024999999999997</v>
      </c>
      <c r="G14" s="462">
        <f>_xlfn.XLOOKUP(L14,[1]VIII_CI_A_1!$AI:$AI,[1]VIII_CI_A_1!$T:$T)</f>
        <v>5.2249999999999996</v>
      </c>
      <c r="H14" s="407"/>
      <c r="I14" s="407"/>
      <c r="J14" s="407"/>
      <c r="K14" s="407"/>
      <c r="L14" s="852" t="s">
        <v>2056</v>
      </c>
      <c r="M14" s="852" t="s">
        <v>2057</v>
      </c>
      <c r="EW14" s="180"/>
      <c r="EX14" s="180"/>
      <c r="EY14" s="180"/>
      <c r="EZ14" s="180"/>
      <c r="FA14" s="180"/>
      <c r="FB14" s="180"/>
      <c r="FC14" s="180"/>
      <c r="FD14" s="180"/>
      <c r="FE14" s="180"/>
      <c r="FF14" s="180"/>
      <c r="FG14" s="180"/>
      <c r="FH14" s="180"/>
      <c r="FI14" s="180"/>
      <c r="FJ14" s="180"/>
      <c r="FK14" s="180"/>
      <c r="FL14" s="180"/>
      <c r="FM14" s="180"/>
      <c r="FN14" s="180"/>
      <c r="FO14" s="180"/>
      <c r="FP14" s="180"/>
      <c r="FQ14" s="180"/>
      <c r="FR14" s="180"/>
      <c r="FS14" s="180"/>
      <c r="FT14" s="180"/>
    </row>
    <row r="15" spans="1:176" ht="39" customHeight="1">
      <c r="B15" s="379" t="s">
        <v>48</v>
      </c>
      <c r="C15" s="106" t="s">
        <v>733</v>
      </c>
      <c r="D15" s="396" t="s">
        <v>324</v>
      </c>
      <c r="E15" s="377" t="s">
        <v>7</v>
      </c>
      <c r="F15" s="462">
        <f>_xlfn.XLOOKUP(L15,[1]VIII_CI_A_1!$AI:$AI,[1]VIII_CI_A_1!$S:$S)</f>
        <v>4.3740000000000006</v>
      </c>
      <c r="G15" s="462">
        <f>_xlfn.XLOOKUP(L15,[1]VIII_CI_A_1!$AI:$AI,[1]VIII_CI_A_1!$T:$T)</f>
        <v>4.8600000000000003</v>
      </c>
      <c r="H15" s="181"/>
      <c r="I15" s="181"/>
      <c r="J15" s="181"/>
      <c r="K15" s="181"/>
      <c r="L15" s="852" t="s">
        <v>2058</v>
      </c>
      <c r="M15" s="852" t="s">
        <v>2059</v>
      </c>
      <c r="EW15" s="180"/>
      <c r="EX15" s="180"/>
      <c r="EY15" s="180"/>
      <c r="EZ15" s="180"/>
      <c r="FA15" s="180"/>
      <c r="FB15" s="180"/>
      <c r="FC15" s="180"/>
      <c r="FD15" s="180"/>
      <c r="FE15" s="180"/>
      <c r="FF15" s="180"/>
      <c r="FG15" s="180"/>
      <c r="FH15" s="180"/>
      <c r="FI15" s="180"/>
      <c r="FJ15" s="180"/>
      <c r="FK15" s="180"/>
      <c r="FL15" s="180"/>
      <c r="FM15" s="180"/>
      <c r="FN15" s="180"/>
      <c r="FO15" s="180"/>
      <c r="FP15" s="180"/>
      <c r="FQ15" s="180"/>
      <c r="FR15" s="180"/>
      <c r="FS15" s="180"/>
      <c r="FT15" s="180"/>
    </row>
    <row r="16" spans="1:176" ht="42.75" customHeight="1">
      <c r="B16" s="379" t="s">
        <v>50</v>
      </c>
      <c r="C16" s="106" t="s">
        <v>734</v>
      </c>
      <c r="D16" s="396" t="s">
        <v>324</v>
      </c>
      <c r="E16" s="370" t="s">
        <v>7</v>
      </c>
      <c r="F16" s="462">
        <f>_xlfn.XLOOKUP(L16,[1]VIII_CI_A_1!$AI:$AI,[1]VIII_CI_A_1!$S:$S)</f>
        <v>4.3740000000000006</v>
      </c>
      <c r="G16" s="462">
        <f>_xlfn.XLOOKUP(L16,[1]VIII_CI_A_1!$AI:$AI,[1]VIII_CI_A_1!$T:$T)</f>
        <v>4.8600000000000003</v>
      </c>
      <c r="H16" s="408"/>
      <c r="I16" s="408"/>
      <c r="J16" s="408"/>
      <c r="L16" s="852" t="s">
        <v>2060</v>
      </c>
      <c r="M16" s="852" t="s">
        <v>2061</v>
      </c>
      <c r="EW16" s="180"/>
      <c r="EX16" s="180"/>
      <c r="EY16" s="180"/>
      <c r="EZ16" s="180"/>
      <c r="FA16" s="180"/>
      <c r="FB16" s="180"/>
      <c r="FC16" s="180"/>
      <c r="FD16" s="180"/>
      <c r="FE16" s="180"/>
      <c r="FF16" s="180"/>
      <c r="FG16" s="180"/>
      <c r="FH16" s="180"/>
      <c r="FI16" s="180"/>
      <c r="FJ16" s="180"/>
      <c r="FK16" s="180"/>
      <c r="FL16" s="180"/>
      <c r="FM16" s="180"/>
      <c r="FN16" s="180"/>
    </row>
    <row r="17" spans="2:174" ht="67.5" customHeight="1">
      <c r="B17" s="379" t="s">
        <v>52</v>
      </c>
      <c r="C17" s="106" t="s">
        <v>735</v>
      </c>
      <c r="D17" s="396" t="s">
        <v>324</v>
      </c>
      <c r="E17" s="370" t="s">
        <v>7</v>
      </c>
      <c r="F17" s="462">
        <f>_xlfn.XLOOKUP(L17,[1]VIII_CI_A_1!$AI:$AI,[1]VIII_CI_A_1!$S:$S)</f>
        <v>3.9960000000000004</v>
      </c>
      <c r="G17" s="462">
        <f>_xlfn.XLOOKUP(L17,[1]VIII_CI_A_1!$AI:$AI,[1]VIII_CI_A_1!$T:$T)</f>
        <v>4.4400000000000004</v>
      </c>
      <c r="H17" s="378"/>
      <c r="I17" s="378"/>
      <c r="J17" s="378"/>
      <c r="L17" s="852" t="s">
        <v>2062</v>
      </c>
      <c r="M17" s="852" t="s">
        <v>2063</v>
      </c>
      <c r="N17" s="193"/>
      <c r="O17" s="188"/>
      <c r="P17" s="188"/>
      <c r="EW17" s="180"/>
      <c r="EX17" s="180"/>
      <c r="EY17" s="180"/>
      <c r="EZ17" s="180"/>
      <c r="FA17" s="180"/>
      <c r="FB17" s="180"/>
      <c r="FC17" s="180"/>
      <c r="FD17" s="180"/>
      <c r="FE17" s="180"/>
      <c r="FF17" s="180"/>
      <c r="FG17" s="180"/>
      <c r="FH17" s="180"/>
      <c r="FI17" s="180"/>
      <c r="FJ17" s="180"/>
      <c r="FK17" s="180"/>
      <c r="FL17" s="180"/>
      <c r="FM17" s="180"/>
      <c r="FN17" s="180"/>
    </row>
    <row r="18" spans="2:174">
      <c r="B18" s="397" t="s">
        <v>54</v>
      </c>
      <c r="C18" s="402" t="s">
        <v>736</v>
      </c>
      <c r="D18" s="396" t="s">
        <v>324</v>
      </c>
      <c r="E18" s="370" t="s">
        <v>7</v>
      </c>
      <c r="F18" s="462">
        <f>_xlfn.XLOOKUP(L18,[1]VIII_CI_A_1!$AI:$AI,[1]VIII_CI_A_1!$S:$S)</f>
        <v>3.9060000000000001</v>
      </c>
      <c r="G18" s="462">
        <f>_xlfn.XLOOKUP(L18,[1]VIII_CI_A_1!$AI:$AI,[1]VIII_CI_A_1!$T:$T)</f>
        <v>4.34</v>
      </c>
      <c r="H18" s="407"/>
      <c r="I18" s="407"/>
      <c r="J18" s="407"/>
      <c r="L18" s="852" t="s">
        <v>2064</v>
      </c>
      <c r="M18" s="852" t="s">
        <v>2065</v>
      </c>
      <c r="N18" s="181"/>
      <c r="O18" s="181"/>
      <c r="P18" s="181"/>
      <c r="Q18" s="181"/>
      <c r="R18" s="181"/>
      <c r="EQ18" s="185"/>
      <c r="ER18" s="185"/>
      <c r="ES18" s="185"/>
      <c r="ET18" s="185"/>
      <c r="EU18" s="185"/>
      <c r="EV18" s="185"/>
    </row>
    <row r="19" spans="2:174">
      <c r="B19" s="397" t="s">
        <v>260</v>
      </c>
      <c r="C19" s="381" t="s">
        <v>2899</v>
      </c>
      <c r="D19" s="396" t="s">
        <v>324</v>
      </c>
      <c r="E19" s="398" t="s">
        <v>7</v>
      </c>
      <c r="F19" s="462">
        <f>_xlfn.XLOOKUP(L19,[1]VIII_CI_A_1!$AI:$AI,[1]VIII_CI_A_1!$S:$S)</f>
        <v>3.4440845070422532</v>
      </c>
      <c r="G19" s="462">
        <f>_xlfn.XLOOKUP(L19,[1]VIII_CI_A_1!$AI:$AI,[1]VIII_CI_A_1!$T:$T)</f>
        <v>3.8267605633802813</v>
      </c>
      <c r="L19" s="852" t="s">
        <v>2066</v>
      </c>
      <c r="M19" s="852" t="s">
        <v>2067</v>
      </c>
      <c r="N19" s="181"/>
      <c r="O19" s="181"/>
      <c r="P19" s="181"/>
      <c r="Q19" s="181"/>
      <c r="R19" s="181"/>
    </row>
    <row r="20" spans="2:174" ht="12.75" customHeight="1">
      <c r="B20" s="1376" t="s">
        <v>2717</v>
      </c>
      <c r="C20" s="1376"/>
      <c r="D20" s="1376"/>
      <c r="E20" s="1376"/>
      <c r="F20" s="1113" t="s">
        <v>19</v>
      </c>
      <c r="G20" s="1115"/>
      <c r="J20" s="83"/>
      <c r="K20" s="83"/>
      <c r="L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c r="DI20" s="83"/>
      <c r="DJ20" s="83"/>
      <c r="DK20" s="83"/>
      <c r="DL20" s="83"/>
      <c r="DM20" s="83"/>
      <c r="DN20" s="83"/>
      <c r="DO20" s="83"/>
      <c r="DP20" s="83"/>
      <c r="DQ20" s="83"/>
      <c r="DR20" s="83"/>
      <c r="DS20" s="83"/>
      <c r="DT20" s="83"/>
      <c r="DU20" s="83"/>
      <c r="DV20" s="83"/>
      <c r="DW20" s="83"/>
      <c r="DX20" s="83"/>
      <c r="DY20" s="83"/>
      <c r="DZ20" s="83"/>
      <c r="EA20" s="83"/>
      <c r="EB20" s="83"/>
      <c r="EC20" s="83"/>
      <c r="ED20" s="83"/>
      <c r="EE20" s="83"/>
      <c r="EF20" s="83"/>
      <c r="EG20" s="83"/>
      <c r="EH20" s="83"/>
      <c r="EI20" s="83"/>
      <c r="EJ20" s="83"/>
      <c r="EK20" s="83"/>
      <c r="EL20" s="83"/>
      <c r="EM20" s="83"/>
      <c r="EN20" s="83"/>
      <c r="EO20" s="83"/>
      <c r="EP20" s="83"/>
      <c r="EQ20" s="83"/>
      <c r="ER20" s="83"/>
      <c r="ES20" s="83"/>
      <c r="ET20" s="83"/>
      <c r="EU20" s="83"/>
      <c r="EV20" s="83"/>
    </row>
    <row r="21" spans="2:174">
      <c r="B21" s="1402" t="s">
        <v>261</v>
      </c>
      <c r="C21" s="1401" t="s">
        <v>728</v>
      </c>
      <c r="D21" s="175" t="s">
        <v>725</v>
      </c>
      <c r="E21" s="6" t="s">
        <v>7</v>
      </c>
      <c r="F21" s="462">
        <f>_xlfn.XLOOKUP(L21,[1]VIII_CI_A_1!$AI:$AI,[1]VIII_CI_A_1!$S:$S)</f>
        <v>2.4205000000000001</v>
      </c>
      <c r="G21" s="462">
        <f>_xlfn.XLOOKUP(L21,[1]VIII_CI_A_1!$AI:$AI,[1]VIII_CI_A_1!$T:$T)</f>
        <v>2.5778325</v>
      </c>
      <c r="L21" s="866" t="s">
        <v>2068</v>
      </c>
    </row>
    <row r="22" spans="2:174">
      <c r="B22" s="1389"/>
      <c r="C22" s="1094"/>
      <c r="D22" s="387" t="s">
        <v>726</v>
      </c>
      <c r="E22" s="6" t="s">
        <v>7</v>
      </c>
      <c r="F22" s="462">
        <f>_xlfn.XLOOKUP(L22,[1]VIII_CI_A_1!$AI:$AI,[1]VIII_CI_A_1!$S:$S)</f>
        <v>2.2931920000000008</v>
      </c>
      <c r="G22" s="462">
        <f>_xlfn.XLOOKUP(L22,[1]VIII_CI_A_1!$AI:$AI,[1]VIII_CI_A_1!$T:$T)</f>
        <v>2.3849196800000008</v>
      </c>
      <c r="L22" s="866" t="s">
        <v>2069</v>
      </c>
    </row>
    <row r="23" spans="2:174">
      <c r="B23" s="1390"/>
      <c r="C23" s="1095"/>
      <c r="D23" s="387" t="s">
        <v>639</v>
      </c>
      <c r="E23" s="6" t="s">
        <v>7</v>
      </c>
      <c r="F23" s="462">
        <f>_xlfn.XLOOKUP(L23,[1]VIII_CI_A_1!$AI:$AI,[1]VIII_CI_A_1!$S:$S)</f>
        <v>2.0847200000000004</v>
      </c>
      <c r="G23" s="462">
        <f>_xlfn.XLOOKUP(L23,[1]VIII_CI_A_1!$AI:$AI,[1]VIII_CI_A_1!$T:$T)</f>
        <v>2.1681088000000006</v>
      </c>
      <c r="L23" s="866" t="s">
        <v>2070</v>
      </c>
    </row>
    <row r="24" spans="2:174">
      <c r="B24" s="1402" t="s">
        <v>262</v>
      </c>
      <c r="C24" s="1401" t="s">
        <v>2719</v>
      </c>
      <c r="D24" s="175" t="s">
        <v>725</v>
      </c>
      <c r="E24" s="6" t="s">
        <v>7</v>
      </c>
      <c r="F24" s="462">
        <f>_xlfn.XLOOKUP(L24,[1]VIII_CI_A_1!$AI:$AI,[1]VIII_CI_A_1!$S:$S)</f>
        <v>2.35</v>
      </c>
      <c r="G24" s="462">
        <f>_xlfn.XLOOKUP(L24,[1]VIII_CI_A_1!$AI:$AI,[1]VIII_CI_A_1!$T:$T)</f>
        <v>2.5</v>
      </c>
      <c r="L24" s="866" t="s">
        <v>2071</v>
      </c>
      <c r="EQ24" s="185"/>
      <c r="ER24" s="185"/>
      <c r="ES24" s="185"/>
      <c r="ET24" s="185"/>
      <c r="EU24" s="185"/>
      <c r="EV24" s="185"/>
    </row>
    <row r="25" spans="2:174">
      <c r="B25" s="1389"/>
      <c r="C25" s="1094"/>
      <c r="D25" s="387" t="s">
        <v>726</v>
      </c>
      <c r="E25" s="6" t="s">
        <v>7</v>
      </c>
      <c r="F25" s="462">
        <f>_xlfn.XLOOKUP(L25,[1]VIII_CI_A_1!$AI:$AI,[1]VIII_CI_A_1!$S:$S)</f>
        <v>2.2264000000000008</v>
      </c>
      <c r="G25" s="462">
        <f>_xlfn.XLOOKUP(L25,[1]VIII_CI_A_1!$AI:$AI,[1]VIII_CI_A_1!$T:$T)</f>
        <v>2.3154560000000011</v>
      </c>
      <c r="H25" s="174"/>
      <c r="I25" s="174"/>
      <c r="L25" s="866" t="s">
        <v>2072</v>
      </c>
      <c r="EQ25" s="185"/>
      <c r="ER25" s="185"/>
      <c r="ES25" s="185"/>
      <c r="ET25" s="185"/>
      <c r="EU25" s="185"/>
      <c r="EV25" s="185"/>
    </row>
    <row r="26" spans="2:174">
      <c r="B26" s="1389"/>
      <c r="C26" s="1094"/>
      <c r="D26" s="387" t="s">
        <v>639</v>
      </c>
      <c r="E26" s="6" t="s">
        <v>7</v>
      </c>
      <c r="F26" s="462">
        <f>_xlfn.XLOOKUP(L26,[1]VIII_CI_A_1!$AI:$AI,[1]VIII_CI_A_1!$S:$S)</f>
        <v>2.0240000000000005</v>
      </c>
      <c r="G26" s="462">
        <f>_xlfn.XLOOKUP(L26,[1]VIII_CI_A_1!$AI:$AI,[1]VIII_CI_A_1!$T:$T)</f>
        <v>2.1049600000000006</v>
      </c>
      <c r="L26" s="866" t="s">
        <v>2073</v>
      </c>
    </row>
    <row r="27" spans="2:174" ht="12.75" customHeight="1">
      <c r="B27" s="1390"/>
      <c r="C27" s="1095"/>
      <c r="D27" s="396" t="s">
        <v>34</v>
      </c>
      <c r="E27" s="6" t="s">
        <v>7</v>
      </c>
      <c r="F27" s="462">
        <f>_xlfn.XLOOKUP(L27,[1]VIII_CI_A_1!$AI:$AI,[1]VIII_CI_A_1!$S:$S)</f>
        <v>1.84</v>
      </c>
      <c r="G27" s="462">
        <f>_xlfn.XLOOKUP(L27,[1]VIII_CI_A_1!$AI:$AI,[1]VIII_CI_A_1!$T:$T)</f>
        <v>1.9136000000000002</v>
      </c>
      <c r="L27" s="866" t="s">
        <v>2074</v>
      </c>
    </row>
    <row r="28" spans="2:174">
      <c r="B28" s="1388" t="s">
        <v>264</v>
      </c>
      <c r="C28" s="1093" t="s">
        <v>727</v>
      </c>
      <c r="D28" s="175" t="s">
        <v>725</v>
      </c>
      <c r="E28" s="6" t="s">
        <v>32</v>
      </c>
      <c r="F28" s="462">
        <f>_xlfn.XLOOKUP(L28,[1]VIII_CI_A_1!$AI:$AI,[1]VIII_CI_A_1!$S:$S)</f>
        <v>1.8095000000000001</v>
      </c>
      <c r="G28" s="462">
        <f>_xlfn.XLOOKUP(L28,[1]VIII_CI_A_1!$AI:$AI,[1]VIII_CI_A_1!$T:$T)</f>
        <v>1.8818800000000002</v>
      </c>
      <c r="L28" s="866" t="s">
        <v>2075</v>
      </c>
    </row>
    <row r="29" spans="2:174">
      <c r="B29" s="1389"/>
      <c r="C29" s="1094"/>
      <c r="D29" s="387" t="s">
        <v>726</v>
      </c>
      <c r="E29" s="6" t="s">
        <v>32</v>
      </c>
      <c r="F29" s="462">
        <f>_xlfn.XLOOKUP(L29,[1]VIII_CI_A_1!$AI:$AI,[1]VIII_CI_A_1!$S:$S)</f>
        <v>1.7143280000000007</v>
      </c>
      <c r="G29" s="462">
        <f>_xlfn.XLOOKUP(L29,[1]VIII_CI_A_1!$AI:$AI,[1]VIII_CI_A_1!$T:$T)</f>
        <v>1.7829011200000009</v>
      </c>
      <c r="L29" s="866" t="s">
        <v>2076</v>
      </c>
    </row>
    <row r="30" spans="2:174">
      <c r="B30" s="1389"/>
      <c r="C30" s="1094"/>
      <c r="D30" s="387" t="s">
        <v>639</v>
      </c>
      <c r="E30" s="6" t="s">
        <v>32</v>
      </c>
      <c r="F30" s="462">
        <f>_xlfn.XLOOKUP(L30,[1]VIII_CI_A_1!$AI:$AI,[1]VIII_CI_A_1!$S:$S)</f>
        <v>1.6192000000000004</v>
      </c>
      <c r="G30" s="462">
        <f>_xlfn.XLOOKUP(L30,[1]VIII_CI_A_1!$AI:$AI,[1]VIII_CI_A_1!$T:$T)</f>
        <v>1.6839680000000006</v>
      </c>
      <c r="L30" s="866" t="s">
        <v>2077</v>
      </c>
    </row>
    <row r="31" spans="2:174">
      <c r="B31" s="1390"/>
      <c r="C31" s="1095"/>
      <c r="D31" s="396" t="s">
        <v>34</v>
      </c>
      <c r="E31" s="6" t="s">
        <v>32</v>
      </c>
      <c r="F31" s="462">
        <f>_xlfn.XLOOKUP(L31,[1]VIII_CI_A_1!$AI:$AI,[1]VIII_CI_A_1!$S:$S)</f>
        <v>1.5824</v>
      </c>
      <c r="G31" s="462">
        <f>_xlfn.XLOOKUP(L31,[1]VIII_CI_A_1!$AI:$AI,[1]VIII_CI_A_1!$T:$T)</f>
        <v>1.645696</v>
      </c>
      <c r="L31" s="866" t="s">
        <v>2078</v>
      </c>
    </row>
    <row r="32" spans="2:174">
      <c r="B32" s="1388" t="s">
        <v>265</v>
      </c>
      <c r="C32" s="1093" t="s">
        <v>749</v>
      </c>
      <c r="D32" s="175" t="s">
        <v>725</v>
      </c>
      <c r="E32" s="6" t="s">
        <v>33</v>
      </c>
      <c r="F32" s="462">
        <f>_xlfn.XLOOKUP(L32,[1]VIII_CI_A_1!$AI:$AI,[1]VIII_CI_A_1!$S:$S)</f>
        <v>1.7461675000000001</v>
      </c>
      <c r="G32" s="462">
        <f>_xlfn.XLOOKUP(L32,[1]VIII_CI_A_1!$AI:$AI,[1]VIII_CI_A_1!$T:$T)</f>
        <v>1.8160142000000001</v>
      </c>
      <c r="L32" s="866" t="s">
        <v>2079</v>
      </c>
      <c r="EW32" s="180"/>
      <c r="EX32" s="180"/>
      <c r="EY32" s="180"/>
      <c r="EZ32" s="180"/>
      <c r="FA32" s="180"/>
      <c r="FB32" s="180"/>
      <c r="FC32" s="180"/>
      <c r="FD32" s="180"/>
      <c r="FE32" s="180"/>
      <c r="FF32" s="180"/>
      <c r="FG32" s="180"/>
      <c r="FH32" s="180"/>
      <c r="FI32" s="180"/>
      <c r="FJ32" s="180"/>
      <c r="FK32" s="180"/>
      <c r="FL32" s="180"/>
      <c r="FM32" s="180"/>
      <c r="FN32" s="180"/>
      <c r="FO32" s="180"/>
      <c r="FP32" s="180"/>
      <c r="FQ32" s="180"/>
      <c r="FR32" s="180"/>
    </row>
    <row r="33" spans="2:174">
      <c r="B33" s="1389"/>
      <c r="C33" s="1094"/>
      <c r="D33" s="387" t="s">
        <v>726</v>
      </c>
      <c r="E33" s="6" t="s">
        <v>33</v>
      </c>
      <c r="F33" s="462">
        <f>_xlfn.XLOOKUP(L33,[1]VIII_CI_A_1!$AI:$AI,[1]VIII_CI_A_1!$S:$S)</f>
        <v>1.6543265200000006</v>
      </c>
      <c r="G33" s="462">
        <f>_xlfn.XLOOKUP(L33,[1]VIII_CI_A_1!$AI:$AI,[1]VIII_CI_A_1!$T:$T)</f>
        <v>1.7204995808000008</v>
      </c>
      <c r="L33" s="866" t="s">
        <v>2080</v>
      </c>
      <c r="EW33" s="180"/>
      <c r="EX33" s="180"/>
      <c r="EY33" s="180"/>
      <c r="EZ33" s="180"/>
      <c r="FA33" s="180"/>
      <c r="FB33" s="180"/>
      <c r="FC33" s="180"/>
      <c r="FD33" s="180"/>
      <c r="FE33" s="180"/>
      <c r="FF33" s="180"/>
      <c r="FG33" s="180"/>
      <c r="FH33" s="180"/>
      <c r="FI33" s="180"/>
      <c r="FJ33" s="180"/>
      <c r="FK33" s="180"/>
      <c r="FL33" s="180"/>
      <c r="FM33" s="180"/>
      <c r="FN33" s="180"/>
      <c r="FO33" s="180"/>
      <c r="FP33" s="180"/>
      <c r="FQ33" s="180"/>
      <c r="FR33" s="180"/>
    </row>
    <row r="34" spans="2:174">
      <c r="B34" s="1389"/>
      <c r="C34" s="1094"/>
      <c r="D34" s="387" t="s">
        <v>639</v>
      </c>
      <c r="E34" s="6" t="s">
        <v>33</v>
      </c>
      <c r="F34" s="462">
        <f>_xlfn.XLOOKUP(L34,[1]VIII_CI_A_1!$AI:$AI,[1]VIII_CI_A_1!$S:$S)</f>
        <v>1.5625280000000004</v>
      </c>
      <c r="G34" s="462">
        <f>_xlfn.XLOOKUP(L34,[1]VIII_CI_A_1!$AI:$AI,[1]VIII_CI_A_1!$T:$T)</f>
        <v>1.6250291200000004</v>
      </c>
      <c r="L34" s="866" t="s">
        <v>2081</v>
      </c>
      <c r="EW34" s="180"/>
      <c r="EX34" s="180"/>
      <c r="EY34" s="180"/>
      <c r="EZ34" s="180"/>
      <c r="FA34" s="180"/>
      <c r="FB34" s="180"/>
      <c r="FC34" s="180"/>
      <c r="FD34" s="180"/>
      <c r="FE34" s="180"/>
      <c r="FF34" s="180"/>
      <c r="FG34" s="180"/>
      <c r="FH34" s="180"/>
      <c r="FI34" s="180"/>
      <c r="FJ34" s="180"/>
      <c r="FK34" s="180"/>
      <c r="FL34" s="180"/>
      <c r="FM34" s="180"/>
      <c r="FN34" s="180"/>
      <c r="FO34" s="180"/>
      <c r="FP34" s="180"/>
      <c r="FQ34" s="180"/>
      <c r="FR34" s="180"/>
    </row>
    <row r="35" spans="2:174">
      <c r="B35" s="1390"/>
      <c r="C35" s="1095"/>
      <c r="D35" s="396" t="s">
        <v>34</v>
      </c>
      <c r="E35" s="6" t="s">
        <v>33</v>
      </c>
      <c r="F35" s="462">
        <f>_xlfn.XLOOKUP(L35,[1]VIII_CI_A_1!$AI:$AI,[1]VIII_CI_A_1!$S:$S)</f>
        <v>1.519104</v>
      </c>
      <c r="G35" s="462">
        <f>_xlfn.XLOOKUP(L35,[1]VIII_CI_A_1!$AI:$AI,[1]VIII_CI_A_1!$T:$T)</f>
        <v>1.57986816</v>
      </c>
      <c r="L35" s="866" t="s">
        <v>2082</v>
      </c>
      <c r="EW35" s="180"/>
      <c r="EX35" s="180"/>
      <c r="EY35" s="180"/>
      <c r="EZ35" s="180"/>
      <c r="FA35" s="180"/>
      <c r="FB35" s="180"/>
      <c r="FC35" s="180"/>
      <c r="FD35" s="180"/>
      <c r="FE35" s="180"/>
      <c r="FF35" s="180"/>
      <c r="FG35" s="180"/>
      <c r="FH35" s="180"/>
      <c r="FI35" s="180"/>
      <c r="FJ35" s="180"/>
      <c r="FK35" s="180"/>
      <c r="FL35" s="180"/>
      <c r="FM35" s="180"/>
      <c r="FN35" s="180"/>
      <c r="FO35" s="180"/>
      <c r="FP35" s="180"/>
      <c r="FQ35" s="180"/>
      <c r="FR35" s="180"/>
    </row>
    <row r="36" spans="2:174">
      <c r="B36" s="1387" t="s">
        <v>2718</v>
      </c>
      <c r="C36" s="1387"/>
      <c r="D36" s="1387"/>
      <c r="E36" s="1387"/>
      <c r="F36" s="1387"/>
      <c r="G36" s="1387"/>
      <c r="EW36" s="180"/>
      <c r="EX36" s="180"/>
      <c r="EY36" s="180"/>
      <c r="EZ36" s="180"/>
      <c r="FA36" s="180"/>
      <c r="FB36" s="180"/>
      <c r="FC36" s="180"/>
      <c r="FD36" s="180"/>
      <c r="FE36" s="180"/>
      <c r="FF36" s="180"/>
      <c r="FG36" s="180"/>
      <c r="FH36" s="180"/>
      <c r="FI36" s="180"/>
      <c r="FJ36" s="180"/>
      <c r="FK36" s="180"/>
      <c r="FL36" s="180"/>
      <c r="FM36" s="180"/>
      <c r="FN36" s="180"/>
      <c r="FO36" s="180"/>
      <c r="FP36" s="180"/>
      <c r="FQ36" s="180"/>
      <c r="FR36" s="180"/>
    </row>
    <row r="37" spans="2:174">
      <c r="B37" s="1021">
        <v>15</v>
      </c>
      <c r="C37" s="1020" t="s">
        <v>369</v>
      </c>
      <c r="D37" s="982"/>
      <c r="E37" s="6" t="s">
        <v>7</v>
      </c>
      <c r="F37" s="388" t="s">
        <v>324</v>
      </c>
      <c r="G37" s="388">
        <f>_xlfn.XLOOKUP(L37,[1]VIII_CI_A_1!$AI:$AI,[1]VIII_CI_A_1!$T:$T)</f>
        <v>2.5</v>
      </c>
      <c r="L37" s="866" t="s">
        <v>2083</v>
      </c>
      <c r="EW37" s="180"/>
      <c r="EX37" s="180"/>
      <c r="EY37" s="180"/>
      <c r="EZ37" s="180"/>
      <c r="FA37" s="180"/>
      <c r="FB37" s="180"/>
      <c r="FC37" s="180"/>
      <c r="FD37" s="180"/>
      <c r="FE37" s="180"/>
      <c r="FF37" s="180"/>
      <c r="FG37" s="180"/>
      <c r="FH37" s="180"/>
      <c r="FI37" s="180"/>
      <c r="FJ37" s="180"/>
      <c r="FK37" s="180"/>
      <c r="FL37" s="180"/>
      <c r="FM37" s="180"/>
      <c r="FN37" s="180"/>
      <c r="FO37" s="180"/>
      <c r="FP37" s="180"/>
      <c r="FQ37" s="180"/>
      <c r="FR37" s="180"/>
    </row>
    <row r="38" spans="2:174">
      <c r="B38" s="63">
        <v>16</v>
      </c>
      <c r="C38" s="387" t="s">
        <v>370</v>
      </c>
      <c r="D38" s="396" t="s">
        <v>324</v>
      </c>
      <c r="E38" s="6" t="s">
        <v>7</v>
      </c>
      <c r="F38" s="388" t="s">
        <v>324</v>
      </c>
      <c r="G38" s="388">
        <f>G25</f>
        <v>2.3154560000000011</v>
      </c>
      <c r="H38" s="83"/>
      <c r="I38" s="83"/>
      <c r="J38" s="83"/>
      <c r="L38" s="866" t="s">
        <v>2084</v>
      </c>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c r="BY38" s="83"/>
      <c r="BZ38" s="83"/>
      <c r="CA38" s="83"/>
      <c r="CB38" s="83"/>
      <c r="CC38" s="83"/>
      <c r="CD38" s="83"/>
      <c r="CE38" s="83"/>
      <c r="CF38" s="83"/>
      <c r="CG38" s="83"/>
      <c r="CH38" s="83"/>
      <c r="CI38" s="83"/>
      <c r="CJ38" s="83"/>
      <c r="CK38" s="83"/>
      <c r="CL38" s="83"/>
      <c r="CM38" s="83"/>
      <c r="CN38" s="83"/>
      <c r="CO38" s="83"/>
      <c r="CP38" s="83"/>
      <c r="CQ38" s="83"/>
      <c r="CR38" s="83"/>
      <c r="CS38" s="83"/>
      <c r="CT38" s="83"/>
      <c r="CU38" s="83"/>
      <c r="CV38" s="83"/>
      <c r="CW38" s="83"/>
      <c r="CX38" s="83"/>
      <c r="CY38" s="83"/>
      <c r="CZ38" s="83"/>
      <c r="DA38" s="83"/>
      <c r="DB38" s="83"/>
      <c r="DC38" s="83"/>
      <c r="DD38" s="83"/>
      <c r="DE38" s="83"/>
      <c r="DF38" s="83"/>
      <c r="DG38" s="83"/>
      <c r="DH38" s="83"/>
      <c r="DI38" s="83"/>
      <c r="DJ38" s="83"/>
      <c r="DK38" s="83"/>
      <c r="DL38" s="83"/>
      <c r="DM38" s="83"/>
      <c r="DN38" s="83"/>
      <c r="DO38" s="83"/>
      <c r="DP38" s="83"/>
      <c r="DQ38" s="83"/>
      <c r="DR38" s="83"/>
      <c r="DS38" s="83"/>
      <c r="DT38" s="83"/>
      <c r="DU38" s="83"/>
      <c r="DV38" s="83"/>
      <c r="DW38" s="83"/>
      <c r="DX38" s="83"/>
      <c r="DY38" s="83"/>
      <c r="DZ38" s="83"/>
      <c r="EA38" s="83"/>
      <c r="EB38" s="83"/>
      <c r="EC38" s="83"/>
      <c r="ED38" s="83"/>
      <c r="EE38" s="83"/>
      <c r="EF38" s="83"/>
      <c r="EG38" s="83"/>
      <c r="EH38" s="83"/>
      <c r="EI38" s="83"/>
      <c r="EJ38" s="83"/>
      <c r="EK38" s="83"/>
      <c r="EL38" s="83"/>
      <c r="EM38" s="83"/>
      <c r="EN38" s="83"/>
      <c r="EO38" s="83"/>
      <c r="EP38" s="83"/>
      <c r="EQ38" s="83"/>
      <c r="ER38" s="83"/>
      <c r="ES38" s="83"/>
      <c r="ET38" s="83"/>
      <c r="EU38" s="83"/>
      <c r="EV38" s="83"/>
      <c r="EW38" s="83"/>
      <c r="EX38" s="83"/>
      <c r="EY38" s="83"/>
      <c r="EZ38" s="83"/>
      <c r="FA38" s="83"/>
      <c r="FB38" s="83"/>
      <c r="FC38" s="83"/>
      <c r="FD38" s="83"/>
      <c r="FE38" s="83"/>
      <c r="FF38" s="83"/>
      <c r="FG38" s="83"/>
      <c r="FH38" s="83"/>
      <c r="FI38" s="83"/>
      <c r="FJ38" s="83"/>
      <c r="FK38" s="83"/>
      <c r="FL38" s="83"/>
      <c r="FM38" s="83"/>
      <c r="FN38" s="83"/>
      <c r="FO38" s="83"/>
      <c r="FP38" s="83"/>
      <c r="FQ38" s="83"/>
      <c r="FR38" s="83"/>
    </row>
    <row r="39" spans="2:174">
      <c r="B39" s="63">
        <v>17</v>
      </c>
      <c r="C39" s="387" t="s">
        <v>371</v>
      </c>
      <c r="D39" s="396" t="s">
        <v>324</v>
      </c>
      <c r="E39" s="6" t="s">
        <v>7</v>
      </c>
      <c r="F39" s="388" t="s">
        <v>324</v>
      </c>
      <c r="G39" s="388">
        <f>G26</f>
        <v>2.1049600000000006</v>
      </c>
      <c r="L39" s="866" t="s">
        <v>2085</v>
      </c>
      <c r="EW39" s="180"/>
      <c r="EX39" s="180"/>
      <c r="EY39" s="180"/>
      <c r="EZ39" s="180"/>
      <c r="FA39" s="180"/>
      <c r="FB39" s="180"/>
      <c r="FC39" s="180"/>
      <c r="FD39" s="180"/>
      <c r="FE39" s="180"/>
      <c r="FF39" s="180"/>
      <c r="FG39" s="180"/>
      <c r="FH39" s="180"/>
      <c r="FI39" s="180"/>
      <c r="FJ39" s="180"/>
      <c r="FK39" s="180"/>
      <c r="FL39" s="180"/>
      <c r="FM39" s="180"/>
      <c r="FN39" s="180"/>
      <c r="FO39" s="180"/>
      <c r="FP39" s="180"/>
      <c r="FQ39" s="180"/>
      <c r="FR39" s="180"/>
    </row>
    <row r="40" spans="2:174">
      <c r="B40" s="63">
        <v>18</v>
      </c>
      <c r="C40" s="387" t="s">
        <v>372</v>
      </c>
      <c r="D40" s="396" t="s">
        <v>324</v>
      </c>
      <c r="E40" s="6" t="s">
        <v>7</v>
      </c>
      <c r="F40" s="388" t="s">
        <v>324</v>
      </c>
      <c r="G40" s="388">
        <f>_xlfn.XLOOKUP(L40,[1]VIII_CI_A_1!$AI:$AI,[1]VIII_CI_A_1!$T:$T)</f>
        <v>1.765425</v>
      </c>
      <c r="L40" s="866" t="s">
        <v>2086</v>
      </c>
      <c r="EW40" s="180"/>
      <c r="EX40" s="180"/>
      <c r="EY40" s="180"/>
      <c r="EZ40" s="180"/>
      <c r="FA40" s="180"/>
      <c r="FB40" s="180"/>
      <c r="FC40" s="180"/>
      <c r="FD40" s="180"/>
      <c r="FE40" s="180"/>
      <c r="FF40" s="180"/>
      <c r="FG40" s="180"/>
      <c r="FH40" s="180"/>
      <c r="FI40" s="180"/>
      <c r="FJ40" s="180"/>
      <c r="FK40" s="180"/>
      <c r="FL40" s="180"/>
      <c r="FM40" s="180"/>
      <c r="FN40" s="180"/>
      <c r="FO40" s="180"/>
      <c r="FP40" s="180"/>
      <c r="FQ40" s="180"/>
      <c r="FR40" s="180"/>
    </row>
    <row r="41" spans="2:174">
      <c r="B41" s="63">
        <v>19</v>
      </c>
      <c r="C41" s="175" t="s">
        <v>737</v>
      </c>
      <c r="D41" s="396" t="s">
        <v>324</v>
      </c>
      <c r="E41" s="6" t="s">
        <v>32</v>
      </c>
      <c r="F41" s="388" t="s">
        <v>324</v>
      </c>
      <c r="G41" s="388">
        <f>_xlfn.XLOOKUP(L41,[1]VIII_CI_A_1!$AI:$AI,[1]VIII_CI_A_1!$T:$T)</f>
        <v>1.7461675000000001</v>
      </c>
      <c r="L41" s="866" t="s">
        <v>2087</v>
      </c>
      <c r="EW41" s="180"/>
      <c r="EX41" s="180"/>
      <c r="EY41" s="180"/>
      <c r="EZ41" s="180"/>
      <c r="FA41" s="180"/>
      <c r="FB41" s="180"/>
      <c r="FC41" s="180"/>
      <c r="FD41" s="180"/>
      <c r="FE41" s="180"/>
      <c r="FF41" s="180"/>
      <c r="FG41" s="180"/>
      <c r="FH41" s="180"/>
      <c r="FI41" s="180"/>
      <c r="FJ41" s="180"/>
      <c r="FK41" s="180"/>
      <c r="FL41" s="180"/>
      <c r="FM41" s="180"/>
      <c r="FN41" s="180"/>
      <c r="FO41" s="180"/>
      <c r="FP41" s="180"/>
      <c r="FQ41" s="180"/>
      <c r="FR41" s="180"/>
    </row>
    <row r="42" spans="2:174">
      <c r="B42" s="63">
        <v>20</v>
      </c>
      <c r="C42" s="175" t="s">
        <v>737</v>
      </c>
      <c r="D42" s="396" t="s">
        <v>324</v>
      </c>
      <c r="E42" s="6" t="s">
        <v>131</v>
      </c>
      <c r="F42" s="388" t="s">
        <v>324</v>
      </c>
      <c r="G42" s="388">
        <f>_xlfn.XLOOKUP(L42,[1]VIII_CI_A_1!$AI:$AI,[1]VIII_CI_A_1!$T:$T)</f>
        <v>1.7109079543320032</v>
      </c>
      <c r="L42" s="866" t="s">
        <v>2088</v>
      </c>
      <c r="EW42" s="180"/>
      <c r="EX42" s="180"/>
      <c r="EY42" s="180"/>
      <c r="EZ42" s="180"/>
      <c r="FA42" s="180"/>
      <c r="FB42" s="180"/>
      <c r="FC42" s="180"/>
      <c r="FD42" s="180"/>
      <c r="FE42" s="180"/>
      <c r="FF42" s="180"/>
      <c r="FG42" s="180"/>
      <c r="FH42" s="180"/>
      <c r="FI42" s="180"/>
      <c r="FJ42" s="180"/>
      <c r="FK42" s="180"/>
      <c r="FL42" s="180"/>
      <c r="FM42" s="180"/>
      <c r="FN42" s="180"/>
      <c r="FO42" s="180"/>
      <c r="FP42" s="180"/>
      <c r="FQ42" s="180"/>
      <c r="FR42" s="180"/>
    </row>
    <row r="43" spans="2:174">
      <c r="B43" s="63">
        <v>21</v>
      </c>
      <c r="C43" s="175" t="s">
        <v>737</v>
      </c>
      <c r="D43" s="396" t="s">
        <v>324</v>
      </c>
      <c r="E43" s="6" t="s">
        <v>33</v>
      </c>
      <c r="F43" s="388" t="s">
        <v>324</v>
      </c>
      <c r="G43" s="388">
        <f>_xlfn.XLOOKUP(L43,[1]VIII_CI_A_1!$AI:$AI,[1]VIII_CI_A_1!$T:$T)</f>
        <v>1.6528544512341237</v>
      </c>
      <c r="L43" s="866" t="s">
        <v>2089</v>
      </c>
      <c r="EW43" s="180"/>
      <c r="EX43" s="180"/>
      <c r="EY43" s="180"/>
      <c r="EZ43" s="180"/>
      <c r="FA43" s="180"/>
      <c r="FB43" s="180"/>
      <c r="FC43" s="180"/>
      <c r="FD43" s="180"/>
      <c r="FE43" s="180"/>
      <c r="FF43" s="180"/>
      <c r="FG43" s="180"/>
      <c r="FH43" s="180"/>
      <c r="FI43" s="180"/>
      <c r="FJ43" s="180"/>
      <c r="FK43" s="180"/>
      <c r="FL43" s="180"/>
      <c r="FM43" s="180"/>
      <c r="FN43" s="180"/>
      <c r="FO43" s="180"/>
      <c r="FP43" s="180"/>
      <c r="FQ43" s="180"/>
      <c r="FR43" s="180"/>
    </row>
    <row r="44" spans="2:174">
      <c r="B44" s="63">
        <v>22</v>
      </c>
      <c r="C44" s="175" t="s">
        <v>730</v>
      </c>
      <c r="D44" s="396" t="s">
        <v>725</v>
      </c>
      <c r="E44" s="6" t="s">
        <v>7</v>
      </c>
      <c r="F44" s="388" t="s">
        <v>324</v>
      </c>
      <c r="G44" s="388">
        <f>_xlfn.XLOOKUP(L44,[1]VIII_CI_A_1!$AI:$AI,[1]VIII_CI_A_1!$T:$T)</f>
        <v>2.5</v>
      </c>
      <c r="L44" s="866" t="s">
        <v>2090</v>
      </c>
      <c r="EW44" s="180"/>
      <c r="EX44" s="180"/>
      <c r="EY44" s="180"/>
      <c r="EZ44" s="180"/>
      <c r="FA44" s="180"/>
      <c r="FB44" s="180"/>
      <c r="FC44" s="180"/>
      <c r="FD44" s="180"/>
      <c r="FE44" s="180"/>
      <c r="FF44" s="180"/>
      <c r="FG44" s="180"/>
      <c r="FH44" s="180"/>
      <c r="FI44" s="180"/>
      <c r="FJ44" s="180"/>
      <c r="FK44" s="180"/>
      <c r="FL44" s="180"/>
      <c r="FM44" s="180"/>
      <c r="FN44" s="180"/>
      <c r="FO44" s="180"/>
      <c r="FP44" s="180"/>
      <c r="FQ44" s="180"/>
      <c r="FR44" s="180"/>
    </row>
    <row r="45" spans="2:174" ht="13.35" customHeight="1">
      <c r="B45" s="1093">
        <v>23</v>
      </c>
      <c r="C45" s="1093" t="s">
        <v>1088</v>
      </c>
      <c r="D45" s="175" t="s">
        <v>725</v>
      </c>
      <c r="E45" s="6" t="s">
        <v>7</v>
      </c>
      <c r="F45" s="462">
        <f>_xlfn.XLOOKUP(L45,[1]VIII_CI_A_1!$AI:$AI,[1]VIII_CI_A_1!$T:$T)</f>
        <v>2.4500000000000002</v>
      </c>
      <c r="G45" s="388" t="s">
        <v>324</v>
      </c>
      <c r="L45" s="866" t="s">
        <v>2091</v>
      </c>
      <c r="EW45" s="180"/>
      <c r="EX45" s="180"/>
      <c r="EY45" s="180"/>
      <c r="EZ45" s="180"/>
      <c r="FA45" s="180"/>
      <c r="FB45" s="180"/>
      <c r="FC45" s="180"/>
      <c r="FD45" s="180"/>
      <c r="FE45" s="180"/>
      <c r="FF45" s="180"/>
      <c r="FG45" s="180"/>
      <c r="FH45" s="180"/>
      <c r="FI45" s="180"/>
      <c r="FJ45" s="180"/>
      <c r="FK45" s="180"/>
      <c r="FL45" s="180"/>
      <c r="FM45" s="180"/>
      <c r="FN45" s="180"/>
      <c r="FO45" s="180"/>
      <c r="FP45" s="180"/>
      <c r="FQ45" s="180"/>
      <c r="FR45" s="180"/>
    </row>
    <row r="46" spans="2:174">
      <c r="B46" s="1094"/>
      <c r="C46" s="1094"/>
      <c r="D46" s="387" t="s">
        <v>726</v>
      </c>
      <c r="E46" s="6" t="s">
        <v>7</v>
      </c>
      <c r="F46" s="462">
        <f>_xlfn.XLOOKUP(L46,[1]VIII_CI_A_1!$AI:$AI,[1]VIII_CI_A_1!$T:$T)</f>
        <v>2.269146880000001</v>
      </c>
      <c r="G46" s="388" t="s">
        <v>324</v>
      </c>
      <c r="L46" s="866" t="s">
        <v>2092</v>
      </c>
      <c r="EW46" s="180"/>
      <c r="EX46" s="180"/>
      <c r="EY46" s="180"/>
      <c r="EZ46" s="180"/>
      <c r="FA46" s="180"/>
      <c r="FB46" s="180"/>
      <c r="FC46" s="180"/>
      <c r="FD46" s="180"/>
      <c r="FE46" s="180"/>
      <c r="FF46" s="180"/>
      <c r="FG46" s="180"/>
      <c r="FH46" s="180"/>
      <c r="FI46" s="180"/>
      <c r="FJ46" s="180"/>
      <c r="FK46" s="180"/>
      <c r="FL46" s="180"/>
      <c r="FM46" s="180"/>
      <c r="FN46" s="180"/>
      <c r="FO46" s="180"/>
      <c r="FP46" s="180"/>
      <c r="FQ46" s="180"/>
      <c r="FR46" s="180"/>
    </row>
    <row r="47" spans="2:174">
      <c r="B47" s="1094"/>
      <c r="C47" s="1094"/>
      <c r="D47" s="387" t="s">
        <v>639</v>
      </c>
      <c r="E47" s="6" t="s">
        <v>7</v>
      </c>
      <c r="F47" s="462">
        <f>_xlfn.XLOOKUP(L47,[1]VIII_CI_A_1!$AI:$AI,[1]VIII_CI_A_1!$T:$T)</f>
        <v>2.0628608000000006</v>
      </c>
      <c r="G47" s="388" t="s">
        <v>324</v>
      </c>
      <c r="L47" s="866" t="s">
        <v>2093</v>
      </c>
      <c r="EW47" s="180"/>
      <c r="EX47" s="180"/>
      <c r="EY47" s="180"/>
      <c r="EZ47" s="180"/>
      <c r="FA47" s="180"/>
      <c r="FB47" s="180"/>
      <c r="FC47" s="180"/>
      <c r="FD47" s="180"/>
      <c r="FE47" s="180"/>
      <c r="FF47" s="180"/>
      <c r="FG47" s="180"/>
      <c r="FH47" s="180"/>
      <c r="FI47" s="180"/>
      <c r="FJ47" s="180"/>
      <c r="FK47" s="180"/>
      <c r="FL47" s="180"/>
      <c r="FM47" s="180"/>
      <c r="FN47" s="180"/>
      <c r="FO47" s="180"/>
      <c r="FP47" s="180"/>
      <c r="FQ47" s="180"/>
      <c r="FR47" s="180"/>
    </row>
    <row r="48" spans="2:174">
      <c r="B48" s="1095"/>
      <c r="C48" s="1095"/>
      <c r="D48" s="396" t="s">
        <v>34</v>
      </c>
      <c r="E48" s="6" t="s">
        <v>7</v>
      </c>
      <c r="F48" s="462">
        <f>_xlfn.XLOOKUP(L48,[1]VIII_CI_A_1!$AI:$AI,[1]VIII_CI_A_1!$T:$T)</f>
        <v>1.8753280000000001</v>
      </c>
      <c r="G48" s="388" t="s">
        <v>324</v>
      </c>
      <c r="L48" s="866" t="s">
        <v>2094</v>
      </c>
      <c r="EW48" s="180"/>
      <c r="EX48" s="180"/>
      <c r="EY48" s="180"/>
      <c r="EZ48" s="180"/>
      <c r="FA48" s="180"/>
      <c r="FB48" s="180"/>
      <c r="FC48" s="180"/>
      <c r="FD48" s="180"/>
      <c r="FE48" s="180"/>
      <c r="FF48" s="180"/>
      <c r="FG48" s="180"/>
      <c r="FH48" s="180"/>
      <c r="FI48" s="180"/>
      <c r="FJ48" s="180"/>
      <c r="FK48" s="180"/>
      <c r="FL48" s="180"/>
      <c r="FM48" s="180"/>
      <c r="FN48" s="180"/>
      <c r="FO48" s="180"/>
      <c r="FP48" s="180"/>
      <c r="FQ48" s="180"/>
      <c r="FR48" s="180"/>
    </row>
    <row r="49" spans="2:174">
      <c r="B49" s="1093">
        <v>24</v>
      </c>
      <c r="C49" s="1093" t="s">
        <v>746</v>
      </c>
      <c r="D49" s="175" t="s">
        <v>725</v>
      </c>
      <c r="E49" s="6" t="s">
        <v>7</v>
      </c>
      <c r="F49" s="462">
        <f>_xlfn.XLOOKUP(L49,[1]VIII_CI_A_1!$AI:$AI,[1]VIII_CI_A_1!$T:$T)</f>
        <v>2.4500000000000002</v>
      </c>
      <c r="G49" s="388" t="s">
        <v>324</v>
      </c>
      <c r="L49" s="866" t="s">
        <v>2095</v>
      </c>
      <c r="EW49" s="180"/>
      <c r="EX49" s="180"/>
      <c r="EY49" s="180"/>
      <c r="EZ49" s="180"/>
      <c r="FA49" s="180"/>
      <c r="FB49" s="180"/>
      <c r="FC49" s="180"/>
      <c r="FD49" s="180"/>
      <c r="FE49" s="180"/>
      <c r="FF49" s="180"/>
      <c r="FG49" s="180"/>
      <c r="FH49" s="180"/>
      <c r="FI49" s="180"/>
      <c r="FJ49" s="180"/>
      <c r="FK49" s="180"/>
      <c r="FL49" s="180"/>
      <c r="FM49" s="180"/>
      <c r="FN49" s="180"/>
      <c r="FO49" s="180"/>
      <c r="FP49" s="180"/>
      <c r="FQ49" s="180"/>
      <c r="FR49" s="180"/>
    </row>
    <row r="50" spans="2:174">
      <c r="B50" s="1094"/>
      <c r="C50" s="1094"/>
      <c r="D50" s="387" t="s">
        <v>726</v>
      </c>
      <c r="E50" s="6" t="s">
        <v>7</v>
      </c>
      <c r="F50" s="462">
        <f>_xlfn.XLOOKUP(L50,[1]VIII_CI_A_1!$AI:$AI,[1]VIII_CI_A_1!$T:$T)</f>
        <v>2.269146880000001</v>
      </c>
      <c r="G50" s="388" t="s">
        <v>324</v>
      </c>
      <c r="L50" s="866" t="s">
        <v>2096</v>
      </c>
      <c r="EW50" s="180"/>
      <c r="EX50" s="180"/>
      <c r="EY50" s="180"/>
      <c r="EZ50" s="180"/>
      <c r="FA50" s="180"/>
      <c r="FB50" s="180"/>
      <c r="FC50" s="180"/>
      <c r="FD50" s="180"/>
      <c r="FE50" s="180"/>
      <c r="FF50" s="180"/>
      <c r="FG50" s="180"/>
      <c r="FH50" s="180"/>
      <c r="FI50" s="180"/>
      <c r="FJ50" s="180"/>
      <c r="FK50" s="180"/>
      <c r="FL50" s="180"/>
      <c r="FM50" s="180"/>
      <c r="FN50" s="180"/>
      <c r="FO50" s="180"/>
      <c r="FP50" s="180"/>
      <c r="FQ50" s="180"/>
      <c r="FR50" s="180"/>
    </row>
    <row r="51" spans="2:174">
      <c r="B51" s="1094"/>
      <c r="C51" s="1094"/>
      <c r="D51" s="387" t="s">
        <v>639</v>
      </c>
      <c r="E51" s="6" t="s">
        <v>7</v>
      </c>
      <c r="F51" s="462">
        <f>_xlfn.XLOOKUP(L51,[1]VIII_CI_A_1!$AI:$AI,[1]VIII_CI_A_1!$T:$T)</f>
        <v>2.0628608000000006</v>
      </c>
      <c r="G51" s="388" t="s">
        <v>324</v>
      </c>
      <c r="L51" s="866" t="s">
        <v>2097</v>
      </c>
      <c r="M51" s="189"/>
      <c r="P51" s="193"/>
      <c r="Q51" s="413"/>
      <c r="R51" s="413"/>
    </row>
    <row r="52" spans="2:174" ht="15">
      <c r="B52" s="1095"/>
      <c r="C52" s="1095"/>
      <c r="D52" s="396" t="s">
        <v>34</v>
      </c>
      <c r="E52" s="6" t="s">
        <v>7</v>
      </c>
      <c r="F52" s="462">
        <f>_xlfn.XLOOKUP(L52,[1]VIII_CI_A_1!$AI:$AI,[1]VIII_CI_A_1!$T:$T)</f>
        <v>1.8753280000000001</v>
      </c>
      <c r="G52" s="388" t="s">
        <v>324</v>
      </c>
      <c r="L52" s="866" t="s">
        <v>2098</v>
      </c>
      <c r="M52" s="189"/>
      <c r="P52" s="193"/>
      <c r="Q52" s="401"/>
      <c r="R52" s="410"/>
    </row>
    <row r="53" spans="2:174">
      <c r="B53" s="1093">
        <v>25</v>
      </c>
      <c r="C53" s="1093" t="s">
        <v>738</v>
      </c>
      <c r="D53" s="175" t="s">
        <v>725</v>
      </c>
      <c r="E53" s="6" t="s">
        <v>32</v>
      </c>
      <c r="F53" s="462">
        <f>_xlfn.XLOOKUP(L53,[1]VIII_CI_A_1!$AI:$AI,[1]VIII_CI_A_1!$T:$T)</f>
        <v>1.8442424000000002</v>
      </c>
      <c r="G53" s="388" t="s">
        <v>324</v>
      </c>
      <c r="L53" s="866" t="s">
        <v>2099</v>
      </c>
      <c r="M53" s="173"/>
      <c r="N53" s="83"/>
      <c r="O53" s="83"/>
      <c r="P53" s="5"/>
      <c r="Q53" s="411"/>
      <c r="R53" s="411"/>
      <c r="EW53" s="180"/>
      <c r="EX53" s="180"/>
      <c r="EY53" s="180"/>
      <c r="EZ53" s="180"/>
      <c r="FA53" s="180"/>
      <c r="FB53" s="180"/>
      <c r="FC53" s="180"/>
      <c r="FD53" s="180"/>
      <c r="FE53" s="180"/>
      <c r="FF53" s="180"/>
      <c r="FG53" s="180"/>
      <c r="FH53" s="180"/>
      <c r="FI53" s="180"/>
      <c r="FJ53" s="180"/>
      <c r="FK53" s="180"/>
      <c r="FL53" s="180"/>
      <c r="FM53" s="180"/>
      <c r="FN53" s="180"/>
      <c r="FO53" s="180"/>
      <c r="FP53" s="180"/>
      <c r="FQ53" s="180"/>
      <c r="FR53" s="180"/>
    </row>
    <row r="54" spans="2:174">
      <c r="B54" s="1094"/>
      <c r="C54" s="1094"/>
      <c r="D54" s="387" t="s">
        <v>726</v>
      </c>
      <c r="E54" s="6" t="s">
        <v>32</v>
      </c>
      <c r="F54" s="462">
        <f>_xlfn.XLOOKUP(L54,[1]VIII_CI_A_1!$AI:$AI,[1]VIII_CI_A_1!$T:$T)</f>
        <v>1.7472430976000008</v>
      </c>
      <c r="G54" s="388" t="s">
        <v>324</v>
      </c>
      <c r="L54" s="866" t="s">
        <v>2100</v>
      </c>
      <c r="M54" s="173"/>
      <c r="N54" s="83"/>
      <c r="O54" s="83"/>
      <c r="P54" s="5"/>
      <c r="Q54" s="411"/>
      <c r="R54" s="411"/>
      <c r="EW54" s="180"/>
      <c r="EX54" s="180"/>
      <c r="EY54" s="180"/>
      <c r="EZ54" s="180"/>
      <c r="FA54" s="180"/>
      <c r="FB54" s="180"/>
      <c r="FC54" s="180"/>
      <c r="FD54" s="180"/>
      <c r="FE54" s="180"/>
      <c r="FF54" s="180"/>
      <c r="FG54" s="180"/>
      <c r="FH54" s="180"/>
      <c r="FI54" s="180"/>
      <c r="FJ54" s="180"/>
      <c r="FK54" s="180"/>
      <c r="FL54" s="180"/>
      <c r="FM54" s="180"/>
      <c r="FN54" s="180"/>
      <c r="FO54" s="180"/>
      <c r="FP54" s="180"/>
      <c r="FQ54" s="180"/>
      <c r="FR54" s="180"/>
    </row>
    <row r="55" spans="2:174">
      <c r="B55" s="1094"/>
      <c r="C55" s="1094"/>
      <c r="D55" s="387" t="s">
        <v>639</v>
      </c>
      <c r="E55" s="6" t="s">
        <v>32</v>
      </c>
      <c r="F55" s="462">
        <f>_xlfn.XLOOKUP(L55,[1]VIII_CI_A_1!$AI:$AI,[1]VIII_CI_A_1!$T:$T)</f>
        <v>1.6502886400000005</v>
      </c>
      <c r="G55" s="388" t="s">
        <v>324</v>
      </c>
      <c r="L55" s="866" t="s">
        <v>2101</v>
      </c>
      <c r="M55" s="173"/>
      <c r="N55" s="83"/>
      <c r="O55" s="83"/>
      <c r="P55" s="5"/>
      <c r="Q55" s="411"/>
      <c r="R55" s="411"/>
      <c r="EW55" s="180"/>
      <c r="EX55" s="180"/>
      <c r="EY55" s="180"/>
      <c r="EZ55" s="180"/>
      <c r="FA55" s="180"/>
      <c r="FB55" s="180"/>
      <c r="FC55" s="180"/>
      <c r="FD55" s="180"/>
      <c r="FE55" s="180"/>
      <c r="FF55" s="180"/>
      <c r="FG55" s="180"/>
      <c r="FH55" s="180"/>
      <c r="FI55" s="180"/>
      <c r="FJ55" s="180"/>
      <c r="FK55" s="180"/>
      <c r="FL55" s="180"/>
      <c r="FM55" s="180"/>
      <c r="FN55" s="180"/>
      <c r="FO55" s="180"/>
      <c r="FP55" s="180"/>
      <c r="FQ55" s="180"/>
      <c r="FR55" s="180"/>
    </row>
    <row r="56" spans="2:174">
      <c r="B56" s="1095"/>
      <c r="C56" s="1095"/>
      <c r="D56" s="396" t="s">
        <v>34</v>
      </c>
      <c r="E56" s="6" t="s">
        <v>32</v>
      </c>
      <c r="F56" s="462">
        <f>_xlfn.XLOOKUP(L56,[1]VIII_CI_A_1!$AI:$AI,[1]VIII_CI_A_1!$T:$T)</f>
        <v>1.6127820800000001</v>
      </c>
      <c r="G56" s="388" t="s">
        <v>324</v>
      </c>
      <c r="L56" s="866" t="s">
        <v>2102</v>
      </c>
      <c r="M56" s="173"/>
      <c r="N56" s="83"/>
      <c r="O56" s="83"/>
      <c r="P56" s="5"/>
      <c r="Q56" s="411"/>
      <c r="R56" s="411"/>
      <c r="EW56" s="180"/>
      <c r="EX56" s="180"/>
      <c r="EY56" s="180"/>
      <c r="EZ56" s="180"/>
      <c r="FA56" s="180"/>
      <c r="FB56" s="180"/>
      <c r="FC56" s="180"/>
      <c r="FD56" s="180"/>
      <c r="FE56" s="180"/>
      <c r="FF56" s="180"/>
      <c r="FG56" s="180"/>
      <c r="FH56" s="180"/>
      <c r="FI56" s="180"/>
      <c r="FJ56" s="180"/>
      <c r="FK56" s="180"/>
      <c r="FL56" s="180"/>
      <c r="FM56" s="180"/>
      <c r="FN56" s="180"/>
      <c r="FO56" s="180"/>
      <c r="FP56" s="180"/>
      <c r="FQ56" s="180"/>
      <c r="FR56" s="180"/>
    </row>
    <row r="57" spans="2:174">
      <c r="B57" s="1093">
        <v>26</v>
      </c>
      <c r="C57" s="1093" t="s">
        <v>739</v>
      </c>
      <c r="D57" s="175" t="s">
        <v>725</v>
      </c>
      <c r="E57" s="6" t="s">
        <v>33</v>
      </c>
      <c r="F57" s="462">
        <f>_xlfn.XLOOKUP(L57,[1]VIII_CI_A_1!$AI:$AI,[1]VIII_CI_A_1!$T:$T)</f>
        <v>1.779693916</v>
      </c>
      <c r="G57" s="388" t="s">
        <v>324</v>
      </c>
      <c r="L57" s="866" t="s">
        <v>2103</v>
      </c>
      <c r="M57" s="173"/>
      <c r="N57" s="173"/>
      <c r="O57" s="83"/>
      <c r="P57" s="5"/>
      <c r="Q57" s="411"/>
      <c r="R57" s="411"/>
      <c r="EW57" s="180"/>
      <c r="EX57" s="180"/>
      <c r="EY57" s="180"/>
      <c r="EZ57" s="180"/>
      <c r="FA57" s="180"/>
      <c r="FB57" s="180"/>
      <c r="FC57" s="180"/>
      <c r="FD57" s="180"/>
      <c r="FE57" s="180"/>
      <c r="FF57" s="180"/>
      <c r="FG57" s="180"/>
      <c r="FH57" s="180"/>
      <c r="FI57" s="180"/>
      <c r="FJ57" s="180"/>
      <c r="FK57" s="180"/>
      <c r="FL57" s="180"/>
      <c r="FM57" s="180"/>
      <c r="FN57" s="180"/>
      <c r="FO57" s="180"/>
      <c r="FP57" s="180"/>
      <c r="FQ57" s="180"/>
      <c r="FR57" s="180"/>
    </row>
    <row r="58" spans="2:174">
      <c r="B58" s="1094"/>
      <c r="C58" s="1094"/>
      <c r="D58" s="387" t="s">
        <v>726</v>
      </c>
      <c r="E58" s="6" t="s">
        <v>33</v>
      </c>
      <c r="F58" s="462">
        <f>_xlfn.XLOOKUP(L58,[1]VIII_CI_A_1!$AI:$AI,[1]VIII_CI_A_1!$T:$T)</f>
        <v>1.6860895891840006</v>
      </c>
      <c r="G58" s="388" t="s">
        <v>324</v>
      </c>
      <c r="L58" s="866" t="s">
        <v>2104</v>
      </c>
      <c r="M58" s="173"/>
      <c r="N58" s="173"/>
      <c r="O58" s="83"/>
      <c r="P58" s="5"/>
      <c r="Q58" s="411"/>
      <c r="R58" s="411"/>
      <c r="EW58" s="180"/>
      <c r="EX58" s="180"/>
      <c r="EY58" s="180"/>
      <c r="EZ58" s="180"/>
      <c r="FA58" s="180"/>
      <c r="FB58" s="180"/>
      <c r="FC58" s="180"/>
      <c r="FD58" s="180"/>
      <c r="FE58" s="180"/>
      <c r="FF58" s="180"/>
      <c r="FG58" s="180"/>
      <c r="FH58" s="180"/>
      <c r="FI58" s="180"/>
      <c r="FJ58" s="180"/>
      <c r="FK58" s="180"/>
      <c r="FL58" s="180"/>
      <c r="FM58" s="180"/>
      <c r="FN58" s="180"/>
      <c r="FO58" s="180"/>
      <c r="FP58" s="180"/>
      <c r="FQ58" s="180"/>
      <c r="FR58" s="180"/>
    </row>
    <row r="59" spans="2:174">
      <c r="B59" s="1094"/>
      <c r="C59" s="1094"/>
      <c r="D59" s="387" t="s">
        <v>639</v>
      </c>
      <c r="E59" s="6" t="s">
        <v>33</v>
      </c>
      <c r="F59" s="462">
        <f>_xlfn.XLOOKUP(L59,[1]VIII_CI_A_1!$AI:$AI,[1]VIII_CI_A_1!$T:$T)</f>
        <v>1.5925285376000005</v>
      </c>
      <c r="G59" s="388" t="s">
        <v>324</v>
      </c>
      <c r="L59" s="866" t="s">
        <v>2105</v>
      </c>
      <c r="M59" s="173"/>
      <c r="N59" s="173"/>
      <c r="O59" s="83"/>
      <c r="P59" s="5"/>
      <c r="Q59" s="411"/>
      <c r="R59" s="411"/>
      <c r="EW59" s="180"/>
      <c r="EX59" s="180"/>
      <c r="EY59" s="180"/>
      <c r="EZ59" s="180"/>
      <c r="FA59" s="180"/>
      <c r="FB59" s="180"/>
      <c r="FC59" s="180"/>
      <c r="FD59" s="180"/>
      <c r="FE59" s="180"/>
      <c r="FF59" s="180"/>
      <c r="FG59" s="180"/>
      <c r="FH59" s="180"/>
      <c r="FI59" s="180"/>
      <c r="FJ59" s="180"/>
      <c r="FK59" s="180"/>
      <c r="FL59" s="180"/>
      <c r="FM59" s="180"/>
      <c r="FN59" s="180"/>
      <c r="FO59" s="180"/>
      <c r="FP59" s="180"/>
      <c r="FQ59" s="180"/>
      <c r="FR59" s="180"/>
    </row>
    <row r="60" spans="2:174">
      <c r="B60" s="1095"/>
      <c r="C60" s="1095"/>
      <c r="D60" s="396" t="s">
        <v>34</v>
      </c>
      <c r="E60" s="6" t="s">
        <v>33</v>
      </c>
      <c r="F60" s="462">
        <f>_xlfn.XLOOKUP(L60,[1]VIII_CI_A_1!$AI:$AI,[1]VIII_CI_A_1!$T:$T)</f>
        <v>1.5482707968</v>
      </c>
      <c r="G60" s="388" t="s">
        <v>324</v>
      </c>
      <c r="L60" s="866" t="s">
        <v>2106</v>
      </c>
      <c r="EW60" s="180"/>
      <c r="EX60" s="180"/>
      <c r="EY60" s="180"/>
      <c r="EZ60" s="180"/>
      <c r="FA60" s="180"/>
      <c r="FB60" s="180"/>
      <c r="FC60" s="180"/>
      <c r="FD60" s="180"/>
      <c r="FE60" s="180"/>
      <c r="FF60" s="180"/>
      <c r="FG60" s="180"/>
      <c r="FH60" s="180"/>
      <c r="FI60" s="180"/>
      <c r="FJ60" s="180"/>
      <c r="FK60" s="180"/>
      <c r="FL60" s="180"/>
      <c r="FM60" s="180"/>
      <c r="FN60" s="180"/>
      <c r="FO60" s="180"/>
      <c r="FP60" s="180"/>
      <c r="FQ60" s="180"/>
      <c r="FR60" s="180"/>
    </row>
    <row r="61" spans="2:174">
      <c r="B61" s="1093">
        <v>27</v>
      </c>
      <c r="C61" s="1093" t="s">
        <v>740</v>
      </c>
      <c r="D61" s="175" t="s">
        <v>725</v>
      </c>
      <c r="E61" s="6" t="s">
        <v>7</v>
      </c>
      <c r="F61" s="388" t="s">
        <v>324</v>
      </c>
      <c r="G61" s="462">
        <f>_xlfn.XLOOKUP(L61,[1]VIII_CI_A_1!$AI:$AI,[1]VIII_CI_A_1!$T:$T)</f>
        <v>2.5</v>
      </c>
      <c r="L61" s="866" t="s">
        <v>2107</v>
      </c>
      <c r="EW61" s="180"/>
      <c r="EX61" s="180"/>
      <c r="EY61" s="180"/>
      <c r="EZ61" s="180"/>
      <c r="FA61" s="180"/>
      <c r="FB61" s="180"/>
      <c r="FC61" s="180"/>
      <c r="FD61" s="180"/>
      <c r="FE61" s="180"/>
      <c r="FF61" s="180"/>
      <c r="FG61" s="180"/>
      <c r="FH61" s="180"/>
      <c r="FI61" s="180"/>
      <c r="FJ61" s="180"/>
      <c r="FK61" s="180"/>
      <c r="FL61" s="180"/>
      <c r="FM61" s="180"/>
      <c r="FN61" s="180"/>
      <c r="FO61" s="180"/>
      <c r="FP61" s="180"/>
      <c r="FQ61" s="180"/>
      <c r="FR61" s="180"/>
    </row>
    <row r="62" spans="2:174">
      <c r="B62" s="1094"/>
      <c r="C62" s="1094"/>
      <c r="D62" s="387" t="s">
        <v>726</v>
      </c>
      <c r="E62" s="6" t="s">
        <v>7</v>
      </c>
      <c r="F62" s="388" t="s">
        <v>324</v>
      </c>
      <c r="G62" s="462">
        <f>_xlfn.XLOOKUP(L62,[1]VIII_CI_A_1!$AI:$AI,[1]VIII_CI_A_1!$T:$T)</f>
        <v>2.3154560000000011</v>
      </c>
      <c r="L62" s="866" t="s">
        <v>2108</v>
      </c>
      <c r="EW62" s="180"/>
      <c r="EX62" s="180"/>
      <c r="EY62" s="180"/>
      <c r="EZ62" s="180"/>
      <c r="FA62" s="180"/>
      <c r="FB62" s="180"/>
      <c r="FC62" s="180"/>
      <c r="FD62" s="180"/>
      <c r="FE62" s="180"/>
      <c r="FF62" s="180"/>
      <c r="FG62" s="180"/>
      <c r="FH62" s="180"/>
      <c r="FI62" s="180"/>
      <c r="FJ62" s="180"/>
      <c r="FK62" s="180"/>
      <c r="FL62" s="180"/>
      <c r="FM62" s="180"/>
      <c r="FN62" s="180"/>
      <c r="FO62" s="180"/>
      <c r="FP62" s="180"/>
      <c r="FQ62" s="180"/>
      <c r="FR62" s="180"/>
    </row>
    <row r="63" spans="2:174">
      <c r="B63" s="1094"/>
      <c r="C63" s="1094"/>
      <c r="D63" s="387" t="s">
        <v>639</v>
      </c>
      <c r="E63" s="6" t="s">
        <v>7</v>
      </c>
      <c r="F63" s="388" t="s">
        <v>324</v>
      </c>
      <c r="G63" s="462">
        <f>_xlfn.XLOOKUP(L63,[1]VIII_CI_A_1!$AI:$AI,[1]VIII_CI_A_1!$T:$T)</f>
        <v>2.1049600000000006</v>
      </c>
      <c r="L63" s="866" t="s">
        <v>2109</v>
      </c>
      <c r="EW63" s="180"/>
      <c r="EX63" s="180"/>
      <c r="EY63" s="180"/>
      <c r="EZ63" s="180"/>
      <c r="FA63" s="180"/>
      <c r="FB63" s="180"/>
      <c r="FC63" s="180"/>
      <c r="FD63" s="180"/>
      <c r="FE63" s="180"/>
      <c r="FF63" s="180"/>
      <c r="FG63" s="180"/>
      <c r="FH63" s="180"/>
      <c r="FI63" s="180"/>
      <c r="FJ63" s="180"/>
      <c r="FK63" s="180"/>
      <c r="FL63" s="180"/>
      <c r="FM63" s="180"/>
      <c r="FN63" s="180"/>
      <c r="FO63" s="180"/>
      <c r="FP63" s="180"/>
      <c r="FQ63" s="180"/>
      <c r="FR63" s="180"/>
    </row>
    <row r="64" spans="2:174">
      <c r="B64" s="1095"/>
      <c r="C64" s="1095"/>
      <c r="D64" s="396" t="s">
        <v>34</v>
      </c>
      <c r="E64" s="6" t="s">
        <v>7</v>
      </c>
      <c r="F64" s="388" t="s">
        <v>324</v>
      </c>
      <c r="G64" s="462">
        <f>_xlfn.XLOOKUP(L64,[1]VIII_CI_A_1!$AI:$AI,[1]VIII_CI_A_1!$T:$T)</f>
        <v>1.9136000000000002</v>
      </c>
      <c r="L64" s="866" t="s">
        <v>2110</v>
      </c>
      <c r="EW64" s="180"/>
      <c r="EX64" s="180"/>
      <c r="EY64" s="180"/>
      <c r="EZ64" s="180"/>
      <c r="FA64" s="180"/>
      <c r="FB64" s="180"/>
      <c r="FC64" s="180"/>
      <c r="FD64" s="180"/>
      <c r="FE64" s="180"/>
      <c r="FF64" s="180"/>
      <c r="FG64" s="180"/>
      <c r="FH64" s="180"/>
      <c r="FI64" s="180"/>
      <c r="FJ64" s="180"/>
      <c r="FK64" s="180"/>
      <c r="FL64" s="180"/>
      <c r="FM64" s="180"/>
      <c r="FN64" s="180"/>
      <c r="FO64" s="180"/>
      <c r="FP64" s="180"/>
      <c r="FQ64" s="180"/>
      <c r="FR64" s="180"/>
    </row>
    <row r="65" spans="2:174">
      <c r="B65" s="1093">
        <v>28</v>
      </c>
      <c r="C65" s="1093" t="s">
        <v>729</v>
      </c>
      <c r="D65" s="175" t="s">
        <v>725</v>
      </c>
      <c r="E65" s="6" t="s">
        <v>7</v>
      </c>
      <c r="F65" s="462">
        <f>_xlfn.XLOOKUP(L65,[1]VIII_CI_A_1!$AI:$AI,[1]VIII_CI_A_1!$T:$T)</f>
        <v>2.1000000000000005</v>
      </c>
      <c r="G65" s="388" t="s">
        <v>324</v>
      </c>
      <c r="L65" s="866" t="s">
        <v>2111</v>
      </c>
      <c r="EW65" s="180"/>
      <c r="EX65" s="180"/>
      <c r="EY65" s="180"/>
      <c r="EZ65" s="180"/>
      <c r="FA65" s="180"/>
      <c r="FB65" s="180"/>
      <c r="FC65" s="180"/>
      <c r="FD65" s="180"/>
      <c r="FE65" s="180"/>
      <c r="FF65" s="180"/>
      <c r="FG65" s="180"/>
      <c r="FH65" s="180"/>
      <c r="FI65" s="180"/>
      <c r="FJ65" s="180"/>
      <c r="FK65" s="180"/>
      <c r="FL65" s="180"/>
      <c r="FM65" s="180"/>
      <c r="FN65" s="180"/>
      <c r="FO65" s="180"/>
      <c r="FP65" s="180"/>
      <c r="FQ65" s="180"/>
      <c r="FR65" s="180"/>
    </row>
    <row r="66" spans="2:174">
      <c r="B66" s="1094"/>
      <c r="C66" s="1094"/>
      <c r="D66" s="387" t="s">
        <v>726</v>
      </c>
      <c r="E66" s="6" t="s">
        <v>7</v>
      </c>
      <c r="F66" s="462">
        <f>_xlfn.XLOOKUP(L66,[1]VIII_CI_A_1!$AI:$AI,[1]VIII_CI_A_1!$T:$T)</f>
        <v>2.0841603640000006</v>
      </c>
      <c r="G66" s="388" t="s">
        <v>324</v>
      </c>
      <c r="L66" s="866" t="s">
        <v>2112</v>
      </c>
      <c r="EW66" s="180"/>
      <c r="EX66" s="180"/>
      <c r="EY66" s="180"/>
      <c r="EZ66" s="180"/>
      <c r="FA66" s="180"/>
      <c r="FB66" s="180"/>
      <c r="FC66" s="180"/>
      <c r="FD66" s="180"/>
      <c r="FE66" s="180"/>
      <c r="FF66" s="180"/>
      <c r="FG66" s="180"/>
      <c r="FH66" s="180"/>
      <c r="FI66" s="180"/>
      <c r="FJ66" s="180"/>
      <c r="FK66" s="180"/>
      <c r="FL66" s="180"/>
      <c r="FM66" s="180"/>
      <c r="FN66" s="180"/>
      <c r="FO66" s="180"/>
      <c r="FP66" s="180"/>
      <c r="FQ66" s="180"/>
      <c r="FR66" s="180"/>
    </row>
    <row r="67" spans="2:174">
      <c r="B67" s="1094"/>
      <c r="C67" s="1094"/>
      <c r="D67" s="387" t="s">
        <v>639</v>
      </c>
      <c r="E67" s="6" t="s">
        <v>7</v>
      </c>
      <c r="F67" s="462">
        <f>_xlfn.XLOOKUP(L67,[1]VIII_CI_A_1!$AI:$AI,[1]VIII_CI_A_1!$T:$T)</f>
        <v>2.0659312350661554</v>
      </c>
      <c r="G67" s="388" t="s">
        <v>324</v>
      </c>
      <c r="L67" s="866" t="s">
        <v>2113</v>
      </c>
      <c r="EW67" s="180"/>
      <c r="EX67" s="180"/>
      <c r="EY67" s="180"/>
      <c r="EZ67" s="180"/>
      <c r="FA67" s="180"/>
      <c r="FB67" s="180"/>
      <c r="FC67" s="180"/>
      <c r="FD67" s="180"/>
      <c r="FE67" s="180"/>
      <c r="FF67" s="180"/>
      <c r="FG67" s="180"/>
      <c r="FH67" s="180"/>
      <c r="FI67" s="180"/>
      <c r="FJ67" s="180"/>
      <c r="FK67" s="180"/>
      <c r="FL67" s="180"/>
      <c r="FM67" s="180"/>
      <c r="FN67" s="180"/>
      <c r="FO67" s="180"/>
      <c r="FP67" s="180"/>
      <c r="FQ67" s="180"/>
      <c r="FR67" s="180"/>
    </row>
    <row r="68" spans="2:174">
      <c r="B68" s="1095"/>
      <c r="C68" s="1095"/>
      <c r="D68" s="396" t="s">
        <v>34</v>
      </c>
      <c r="E68" s="6" t="s">
        <v>7</v>
      </c>
      <c r="F68" s="462">
        <f>_xlfn.XLOOKUP(L68,[1]VIII_CI_A_1!$AI:$AI,[1]VIII_CI_A_1!$T:$T)</f>
        <v>1.9136000000000002</v>
      </c>
      <c r="G68" s="388" t="s">
        <v>324</v>
      </c>
      <c r="L68" s="866" t="s">
        <v>2114</v>
      </c>
      <c r="EW68" s="180"/>
      <c r="EX68" s="180"/>
      <c r="EY68" s="180"/>
      <c r="EZ68" s="180"/>
      <c r="FA68" s="180"/>
      <c r="FB68" s="180"/>
      <c r="FC68" s="180"/>
      <c r="FD68" s="180"/>
      <c r="FE68" s="180"/>
      <c r="FF68" s="180"/>
      <c r="FG68" s="180"/>
      <c r="FH68" s="180"/>
      <c r="FI68" s="180"/>
      <c r="FJ68" s="180"/>
      <c r="FK68" s="180"/>
      <c r="FL68" s="180"/>
      <c r="FM68" s="180"/>
      <c r="FN68" s="180"/>
      <c r="FO68" s="180"/>
      <c r="FP68" s="180"/>
      <c r="FQ68" s="180"/>
      <c r="FR68" s="180"/>
    </row>
    <row r="69" spans="2:174">
      <c r="B69" s="1399" t="s">
        <v>754</v>
      </c>
      <c r="C69" s="1399"/>
      <c r="D69" s="1399"/>
      <c r="E69" s="1399"/>
      <c r="F69" s="1399"/>
      <c r="G69" s="1399"/>
      <c r="EW69" s="180"/>
      <c r="EX69" s="180"/>
      <c r="EY69" s="180"/>
      <c r="EZ69" s="180"/>
      <c r="FA69" s="180"/>
      <c r="FB69" s="180"/>
      <c r="FC69" s="180"/>
      <c r="FD69" s="180"/>
      <c r="FE69" s="180"/>
      <c r="FF69" s="180"/>
      <c r="FG69" s="180"/>
      <c r="FH69" s="180"/>
      <c r="FI69" s="180"/>
      <c r="FJ69" s="180"/>
      <c r="FK69" s="180"/>
      <c r="FL69" s="180"/>
      <c r="FM69" s="180"/>
      <c r="FN69" s="180"/>
      <c r="FO69" s="180"/>
      <c r="FP69" s="180"/>
      <c r="FQ69" s="180"/>
      <c r="FR69" s="180"/>
    </row>
    <row r="70" spans="2:174">
      <c r="B70" s="1400" t="s">
        <v>411</v>
      </c>
      <c r="C70" s="1400" t="s">
        <v>731</v>
      </c>
      <c r="D70" s="377" t="s">
        <v>725</v>
      </c>
      <c r="E70" s="389" t="s">
        <v>7</v>
      </c>
      <c r="F70" s="462">
        <f>_xlfn.XLOOKUP(L70,[1]VIII_CI_A_1!$AI:$AI,[1]VIII_CI_A_1!$T:$T)</f>
        <v>2.8292355000000007</v>
      </c>
      <c r="G70" s="388" t="s">
        <v>324</v>
      </c>
      <c r="L70" s="866" t="s">
        <v>2115</v>
      </c>
      <c r="EW70" s="180"/>
      <c r="EX70" s="180"/>
      <c r="EY70" s="180"/>
      <c r="EZ70" s="180"/>
      <c r="FA70" s="180"/>
      <c r="FB70" s="180"/>
      <c r="FC70" s="180"/>
      <c r="FD70" s="180"/>
      <c r="FE70" s="180"/>
      <c r="FF70" s="180"/>
      <c r="FG70" s="180"/>
      <c r="FH70" s="180"/>
      <c r="FI70" s="180"/>
      <c r="FJ70" s="180"/>
      <c r="FK70" s="180"/>
      <c r="FL70" s="180"/>
      <c r="FM70" s="180"/>
      <c r="FN70" s="180"/>
      <c r="FO70" s="180"/>
      <c r="FP70" s="180"/>
      <c r="FQ70" s="180"/>
      <c r="FR70" s="180"/>
    </row>
    <row r="71" spans="2:174">
      <c r="B71" s="1400"/>
      <c r="C71" s="1400"/>
      <c r="D71" s="398" t="s">
        <v>726</v>
      </c>
      <c r="E71" s="389" t="s">
        <v>7</v>
      </c>
      <c r="F71" s="462">
        <f>_xlfn.XLOOKUP(L71,[1]VIII_CI_A_1!$AI:$AI,[1]VIII_CI_A_1!$T:$T)</f>
        <v>2.6945100000000006</v>
      </c>
      <c r="G71" s="388" t="s">
        <v>324</v>
      </c>
      <c r="L71" s="866" t="s">
        <v>2116</v>
      </c>
      <c r="EW71" s="180"/>
      <c r="EX71" s="180"/>
      <c r="EY71" s="180"/>
      <c r="EZ71" s="180"/>
      <c r="FA71" s="180"/>
      <c r="FB71" s="180"/>
      <c r="FC71" s="180"/>
      <c r="FD71" s="180"/>
      <c r="FE71" s="180"/>
      <c r="FF71" s="180"/>
      <c r="FG71" s="180"/>
      <c r="FH71" s="180"/>
      <c r="FI71" s="180"/>
      <c r="FJ71" s="180"/>
      <c r="FK71" s="180"/>
      <c r="FL71" s="180"/>
      <c r="FM71" s="180"/>
      <c r="FN71" s="180"/>
      <c r="FO71" s="180"/>
      <c r="FP71" s="180"/>
      <c r="FQ71" s="180"/>
      <c r="FR71" s="180"/>
    </row>
    <row r="72" spans="2:174">
      <c r="B72" s="1400"/>
      <c r="C72" s="1400"/>
      <c r="D72" s="398" t="s">
        <v>639</v>
      </c>
      <c r="E72" s="389" t="s">
        <v>7</v>
      </c>
      <c r="F72" s="462">
        <f>_xlfn.XLOOKUP(L72,[1]VIII_CI_A_1!$AI:$AI,[1]VIII_CI_A_1!$T:$T)</f>
        <v>2.5662000000000003</v>
      </c>
      <c r="G72" s="388" t="s">
        <v>324</v>
      </c>
      <c r="L72" s="866" t="s">
        <v>2117</v>
      </c>
      <c r="M72" s="181"/>
      <c r="N72" s="181"/>
      <c r="O72" s="83"/>
      <c r="P72" s="5"/>
      <c r="Q72" s="411"/>
      <c r="R72" s="411"/>
      <c r="EW72" s="180"/>
      <c r="EX72" s="180"/>
      <c r="EY72" s="180"/>
      <c r="EZ72" s="180"/>
      <c r="FA72" s="180"/>
      <c r="FB72" s="180"/>
      <c r="FC72" s="180"/>
      <c r="FD72" s="180"/>
      <c r="FE72" s="180"/>
      <c r="FF72" s="180"/>
      <c r="FG72" s="180"/>
      <c r="FH72" s="180"/>
      <c r="FI72" s="180"/>
      <c r="FJ72" s="180"/>
      <c r="FK72" s="180"/>
      <c r="FL72" s="180"/>
      <c r="FM72" s="180"/>
      <c r="FN72" s="180"/>
      <c r="FO72" s="180"/>
      <c r="FP72" s="180"/>
      <c r="FQ72" s="180"/>
      <c r="FR72" s="180"/>
    </row>
    <row r="73" spans="2:174">
      <c r="B73" s="414" t="s">
        <v>723</v>
      </c>
      <c r="C73" s="79"/>
      <c r="D73" s="83"/>
      <c r="E73" s="5"/>
      <c r="F73" s="700"/>
      <c r="G73" s="411"/>
      <c r="M73" s="181"/>
      <c r="N73" s="181"/>
      <c r="O73" s="83"/>
      <c r="P73" s="5"/>
      <c r="Q73" s="411"/>
      <c r="R73" s="411"/>
      <c r="EW73" s="180"/>
      <c r="EX73" s="180"/>
      <c r="EY73" s="180"/>
      <c r="EZ73" s="180"/>
      <c r="FA73" s="180"/>
      <c r="FB73" s="180"/>
      <c r="FC73" s="180"/>
      <c r="FD73" s="180"/>
      <c r="FE73" s="180"/>
      <c r="FF73" s="180"/>
      <c r="FG73" s="180"/>
      <c r="FH73" s="180"/>
      <c r="FI73" s="180"/>
      <c r="FJ73" s="180"/>
      <c r="FK73" s="180"/>
      <c r="FL73" s="180"/>
      <c r="FM73" s="180"/>
      <c r="FN73" s="180"/>
      <c r="FO73" s="180"/>
      <c r="FP73" s="180"/>
      <c r="FQ73" s="180"/>
      <c r="FR73" s="180"/>
    </row>
    <row r="74" spans="2:174" ht="121.9" customHeight="1">
      <c r="B74" s="701"/>
      <c r="C74" s="1398" t="s">
        <v>2721</v>
      </c>
      <c r="D74" s="1398"/>
      <c r="E74" s="1398"/>
      <c r="F74" s="1398"/>
      <c r="G74" s="1398"/>
      <c r="M74" s="181"/>
      <c r="N74" s="181"/>
      <c r="O74" s="83"/>
      <c r="P74" s="5"/>
      <c r="Q74" s="411"/>
      <c r="R74" s="411"/>
      <c r="EW74" s="180"/>
      <c r="EX74" s="180"/>
      <c r="EY74" s="180"/>
      <c r="EZ74" s="180"/>
      <c r="FA74" s="180"/>
      <c r="FB74" s="180"/>
      <c r="FC74" s="180"/>
      <c r="FD74" s="180"/>
      <c r="FE74" s="180"/>
      <c r="FF74" s="180"/>
      <c r="FG74" s="180"/>
      <c r="FH74" s="180"/>
      <c r="FI74" s="180"/>
      <c r="FJ74" s="180"/>
      <c r="FK74" s="180"/>
      <c r="FL74" s="180"/>
      <c r="FM74" s="180"/>
      <c r="FN74" s="180"/>
      <c r="FO74" s="180"/>
      <c r="FP74" s="180"/>
      <c r="FQ74" s="180"/>
      <c r="FR74" s="180"/>
    </row>
    <row r="75" spans="2:174" ht="55.15" customHeight="1">
      <c r="B75" s="701"/>
      <c r="C75" s="1386" t="s">
        <v>2903</v>
      </c>
      <c r="D75" s="1386"/>
      <c r="E75" s="1386"/>
      <c r="F75" s="1386"/>
      <c r="G75" s="1386"/>
      <c r="M75" s="181"/>
      <c r="N75" s="181"/>
      <c r="O75" s="83"/>
      <c r="P75" s="5"/>
      <c r="Q75" s="411"/>
      <c r="R75" s="411"/>
      <c r="EW75" s="180"/>
      <c r="EX75" s="180"/>
      <c r="EY75" s="180"/>
      <c r="EZ75" s="180"/>
      <c r="FA75" s="180"/>
      <c r="FB75" s="180"/>
      <c r="FC75" s="180"/>
      <c r="FD75" s="180"/>
      <c r="FE75" s="180"/>
      <c r="FF75" s="180"/>
      <c r="FG75" s="180"/>
      <c r="FH75" s="180"/>
      <c r="FI75" s="180"/>
      <c r="FJ75" s="180"/>
      <c r="FK75" s="180"/>
      <c r="FL75" s="180"/>
      <c r="FM75" s="180"/>
      <c r="FN75" s="180"/>
      <c r="FO75" s="180"/>
      <c r="FP75" s="180"/>
      <c r="FQ75" s="180"/>
      <c r="FR75" s="180"/>
    </row>
    <row r="76" spans="2:174">
      <c r="B76" s="185"/>
      <c r="C76" s="1386" t="s">
        <v>2720</v>
      </c>
      <c r="D76" s="1386"/>
      <c r="E76" s="1386"/>
      <c r="F76" s="1386"/>
      <c r="G76" s="1386"/>
      <c r="M76" s="181"/>
      <c r="N76" s="181"/>
      <c r="O76" s="173"/>
      <c r="P76" s="5"/>
      <c r="Q76" s="411"/>
      <c r="R76" s="411"/>
      <c r="EW76" s="180"/>
      <c r="EX76" s="180"/>
      <c r="EY76" s="180"/>
      <c r="EZ76" s="180"/>
      <c r="FA76" s="180"/>
      <c r="FB76" s="180"/>
      <c r="FC76" s="180"/>
      <c r="FD76" s="180"/>
      <c r="FE76" s="180"/>
      <c r="FF76" s="180"/>
      <c r="FG76" s="180"/>
      <c r="FH76" s="180"/>
      <c r="FI76" s="180"/>
      <c r="FJ76" s="180"/>
      <c r="FK76" s="180"/>
      <c r="FL76" s="180"/>
      <c r="FM76" s="180"/>
      <c r="FN76" s="180"/>
      <c r="FO76" s="180"/>
      <c r="FP76" s="180"/>
      <c r="FQ76" s="180"/>
      <c r="FR76" s="180"/>
    </row>
    <row r="77" spans="2:174" ht="32.25" customHeight="1">
      <c r="B77" s="414"/>
      <c r="C77" s="1398" t="s">
        <v>2722</v>
      </c>
      <c r="D77" s="1398"/>
      <c r="E77" s="1398"/>
      <c r="F77" s="1398"/>
      <c r="G77" s="1398"/>
      <c r="H77" s="181"/>
      <c r="I77" s="181"/>
      <c r="J77" s="181"/>
      <c r="K77" s="181"/>
      <c r="L77" s="181"/>
      <c r="M77" s="181"/>
      <c r="N77" s="181"/>
      <c r="O77" s="83"/>
      <c r="P77" s="5"/>
      <c r="Q77" s="411"/>
      <c r="R77" s="411"/>
      <c r="EW77" s="180"/>
      <c r="EX77" s="180"/>
      <c r="EY77" s="180"/>
      <c r="EZ77" s="180"/>
      <c r="FA77" s="180"/>
      <c r="FB77" s="180"/>
      <c r="FC77" s="180"/>
      <c r="FD77" s="180"/>
      <c r="FE77" s="180"/>
      <c r="FF77" s="180"/>
      <c r="FG77" s="180"/>
      <c r="FH77" s="180"/>
      <c r="FI77" s="180"/>
      <c r="FJ77" s="180"/>
      <c r="FK77" s="180"/>
      <c r="FL77" s="180"/>
      <c r="FM77" s="180"/>
      <c r="FN77" s="180"/>
      <c r="FO77" s="180"/>
      <c r="FP77" s="180"/>
      <c r="FQ77" s="180"/>
      <c r="FR77" s="180"/>
    </row>
    <row r="78" spans="2:174" ht="45.75" customHeight="1">
      <c r="B78" s="414"/>
      <c r="C78" s="1386" t="s">
        <v>1018</v>
      </c>
      <c r="D78" s="1386"/>
      <c r="E78" s="1386"/>
      <c r="F78" s="1386"/>
      <c r="G78" s="1386"/>
      <c r="M78" s="181"/>
      <c r="N78" s="181"/>
      <c r="O78" s="83"/>
      <c r="P78" s="5"/>
      <c r="Q78" s="411"/>
      <c r="R78" s="411"/>
      <c r="EW78" s="180"/>
      <c r="EX78" s="180"/>
      <c r="EY78" s="180"/>
      <c r="EZ78" s="180"/>
      <c r="FA78" s="180"/>
      <c r="FB78" s="180"/>
      <c r="FC78" s="180"/>
      <c r="FD78" s="180"/>
      <c r="FE78" s="180"/>
      <c r="FF78" s="180"/>
      <c r="FG78" s="180"/>
      <c r="FH78" s="180"/>
      <c r="FI78" s="180"/>
      <c r="FJ78" s="180"/>
      <c r="FK78" s="180"/>
      <c r="FL78" s="180"/>
      <c r="FM78" s="180"/>
      <c r="FN78" s="180"/>
      <c r="FO78" s="180"/>
      <c r="FP78" s="180"/>
      <c r="FQ78" s="180"/>
      <c r="FR78" s="180"/>
    </row>
    <row r="79" spans="2:174" ht="26.25" customHeight="1">
      <c r="C79" s="1383" t="s">
        <v>2898</v>
      </c>
      <c r="D79" s="1383"/>
      <c r="E79" s="1383"/>
      <c r="F79" s="1383"/>
      <c r="G79" s="1383"/>
    </row>
  </sheetData>
  <mergeCells count="43">
    <mergeCell ref="C32:C35"/>
    <mergeCell ref="C21:C23"/>
    <mergeCell ref="C24:C27"/>
    <mergeCell ref="B21:B23"/>
    <mergeCell ref="B24:B27"/>
    <mergeCell ref="B8:G8"/>
    <mergeCell ref="B6:B7"/>
    <mergeCell ref="C6:C7"/>
    <mergeCell ref="B13:E13"/>
    <mergeCell ref="C77:G77"/>
    <mergeCell ref="C76:G76"/>
    <mergeCell ref="B61:B64"/>
    <mergeCell ref="C61:C64"/>
    <mergeCell ref="B69:G69"/>
    <mergeCell ref="C70:C72"/>
    <mergeCell ref="B70:B72"/>
    <mergeCell ref="B65:B68"/>
    <mergeCell ref="C65:C68"/>
    <mergeCell ref="F20:G20"/>
    <mergeCell ref="C74:G74"/>
    <mergeCell ref="C75:G75"/>
    <mergeCell ref="A1:G2"/>
    <mergeCell ref="B3:G3"/>
    <mergeCell ref="B4:G4"/>
    <mergeCell ref="E6:E7"/>
    <mergeCell ref="F6:G6"/>
    <mergeCell ref="D6:D7"/>
    <mergeCell ref="C79:G79"/>
    <mergeCell ref="F13:G13"/>
    <mergeCell ref="C78:G78"/>
    <mergeCell ref="B36:G36"/>
    <mergeCell ref="B45:B48"/>
    <mergeCell ref="C45:C48"/>
    <mergeCell ref="B57:B60"/>
    <mergeCell ref="C57:C60"/>
    <mergeCell ref="B49:B52"/>
    <mergeCell ref="C49:C52"/>
    <mergeCell ref="B53:B56"/>
    <mergeCell ref="C53:C56"/>
    <mergeCell ref="B20:E20"/>
    <mergeCell ref="B28:B31"/>
    <mergeCell ref="C28:C31"/>
    <mergeCell ref="B32:B35"/>
  </mergeCells>
  <phoneticPr fontId="68" type="noConversion"/>
  <pageMargins left="0.23622047244094491" right="0.23622047244094491" top="0.74803149606299213" bottom="0.74803149606299213" header="0.31496062992125984" footer="0.31496062992125984"/>
  <pageSetup paperSize="9" scale="90" firstPageNumber="135" fitToHeight="0" orientation="portrait" useFirstPageNumber="1" r:id="rId1"/>
  <headerFooter>
    <oddHeader>&amp;CDRAFT</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Foaie24">
    <tabColor rgb="FFFF0000"/>
    <pageSetUpPr fitToPage="1"/>
  </sheetPr>
  <dimension ref="B1:FQ51"/>
  <sheetViews>
    <sheetView zoomScaleNormal="100" workbookViewId="0">
      <selection activeCell="C15" sqref="C15"/>
    </sheetView>
  </sheetViews>
  <sheetFormatPr defaultColWidth="9" defaultRowHeight="12.75"/>
  <cols>
    <col min="1" max="1" width="9" style="185"/>
    <col min="2" max="2" width="4.42578125" style="180" customWidth="1"/>
    <col min="3" max="3" width="36.28515625" style="180" customWidth="1"/>
    <col min="4" max="4" width="15.7109375" style="180" customWidth="1"/>
    <col min="5" max="5" width="13" style="180" customWidth="1"/>
    <col min="6" max="7" width="11.7109375" style="180" customWidth="1"/>
    <col min="8" max="8" width="9.140625" style="180"/>
    <col min="9" max="9" width="17.42578125" style="180" hidden="1" customWidth="1"/>
    <col min="10" max="159" width="9.140625" style="180"/>
    <col min="160" max="174" width="9.140625" style="185"/>
    <col min="175" max="175" width="4.42578125" style="185" customWidth="1"/>
    <col min="176" max="176" width="32.28515625" style="185" customWidth="1"/>
    <col min="177" max="177" width="8.7109375" style="185" customWidth="1"/>
    <col min="178" max="181" width="7" style="185" customWidth="1"/>
    <col min="182" max="182" width="8.140625" style="185" customWidth="1"/>
    <col min="183" max="185" width="8.85546875" style="185" customWidth="1"/>
    <col min="186" max="186" width="9.140625" style="185"/>
    <col min="187" max="189" width="9.28515625" style="185" customWidth="1"/>
    <col min="190" max="430" width="9.140625" style="185"/>
    <col min="431" max="431" width="4.42578125" style="185" customWidth="1"/>
    <col min="432" max="432" width="32.28515625" style="185" customWidth="1"/>
    <col min="433" max="433" width="8.7109375" style="185" customWidth="1"/>
    <col min="434" max="437" width="7" style="185" customWidth="1"/>
    <col min="438" max="438" width="8.140625" style="185" customWidth="1"/>
    <col min="439" max="441" width="8.85546875" style="185" customWidth="1"/>
    <col min="442" max="442" width="9.140625" style="185"/>
    <col min="443" max="445" width="9.28515625" style="185" customWidth="1"/>
    <col min="446" max="686" width="9.140625" style="185"/>
    <col min="687" max="687" width="4.42578125" style="185" customWidth="1"/>
    <col min="688" max="688" width="32.28515625" style="185" customWidth="1"/>
    <col min="689" max="689" width="8.7109375" style="185" customWidth="1"/>
    <col min="690" max="693" width="7" style="185" customWidth="1"/>
    <col min="694" max="694" width="8.140625" style="185" customWidth="1"/>
    <col min="695" max="697" width="8.85546875" style="185" customWidth="1"/>
    <col min="698" max="698" width="9.140625" style="185"/>
    <col min="699" max="701" width="9.28515625" style="185" customWidth="1"/>
    <col min="702" max="942" width="9.140625" style="185"/>
    <col min="943" max="943" width="4.42578125" style="185" customWidth="1"/>
    <col min="944" max="944" width="32.28515625" style="185" customWidth="1"/>
    <col min="945" max="945" width="8.7109375" style="185" customWidth="1"/>
    <col min="946" max="949" width="7" style="185" customWidth="1"/>
    <col min="950" max="950" width="8.140625" style="185" customWidth="1"/>
    <col min="951" max="953" width="8.85546875" style="185" customWidth="1"/>
    <col min="954" max="954" width="9.140625" style="185"/>
    <col min="955" max="957" width="9.28515625" style="185" customWidth="1"/>
    <col min="958" max="1198" width="9.140625" style="185"/>
    <col min="1199" max="1199" width="4.42578125" style="185" customWidth="1"/>
    <col min="1200" max="1200" width="32.28515625" style="185" customWidth="1"/>
    <col min="1201" max="1201" width="8.7109375" style="185" customWidth="1"/>
    <col min="1202" max="1205" width="7" style="185" customWidth="1"/>
    <col min="1206" max="1206" width="8.140625" style="185" customWidth="1"/>
    <col min="1207" max="1209" width="8.85546875" style="185" customWidth="1"/>
    <col min="1210" max="1210" width="9.140625" style="185"/>
    <col min="1211" max="1213" width="9.28515625" style="185" customWidth="1"/>
    <col min="1214" max="1454" width="9.140625" style="185"/>
    <col min="1455" max="1455" width="4.42578125" style="185" customWidth="1"/>
    <col min="1456" max="1456" width="32.28515625" style="185" customWidth="1"/>
    <col min="1457" max="1457" width="8.7109375" style="185" customWidth="1"/>
    <col min="1458" max="1461" width="7" style="185" customWidth="1"/>
    <col min="1462" max="1462" width="8.140625" style="185" customWidth="1"/>
    <col min="1463" max="1465" width="8.85546875" style="185" customWidth="1"/>
    <col min="1466" max="1466" width="9.140625" style="185"/>
    <col min="1467" max="1469" width="9.28515625" style="185" customWidth="1"/>
    <col min="1470" max="1710" width="9.140625" style="185"/>
    <col min="1711" max="1711" width="4.42578125" style="185" customWidth="1"/>
    <col min="1712" max="1712" width="32.28515625" style="185" customWidth="1"/>
    <col min="1713" max="1713" width="8.7109375" style="185" customWidth="1"/>
    <col min="1714" max="1717" width="7" style="185" customWidth="1"/>
    <col min="1718" max="1718" width="8.140625" style="185" customWidth="1"/>
    <col min="1719" max="1721" width="8.85546875" style="185" customWidth="1"/>
    <col min="1722" max="1722" width="9.140625" style="185"/>
    <col min="1723" max="1725" width="9.28515625" style="185" customWidth="1"/>
    <col min="1726" max="1966" width="9.140625" style="185"/>
    <col min="1967" max="1967" width="4.42578125" style="185" customWidth="1"/>
    <col min="1968" max="1968" width="32.28515625" style="185" customWidth="1"/>
    <col min="1969" max="1969" width="8.7109375" style="185" customWidth="1"/>
    <col min="1970" max="1973" width="7" style="185" customWidth="1"/>
    <col min="1974" max="1974" width="8.140625" style="185" customWidth="1"/>
    <col min="1975" max="1977" width="8.85546875" style="185" customWidth="1"/>
    <col min="1978" max="1978" width="9.140625" style="185"/>
    <col min="1979" max="1981" width="9.28515625" style="185" customWidth="1"/>
    <col min="1982" max="2222" width="9.140625" style="185"/>
    <col min="2223" max="2223" width="4.42578125" style="185" customWidth="1"/>
    <col min="2224" max="2224" width="32.28515625" style="185" customWidth="1"/>
    <col min="2225" max="2225" width="8.7109375" style="185" customWidth="1"/>
    <col min="2226" max="2229" width="7" style="185" customWidth="1"/>
    <col min="2230" max="2230" width="8.140625" style="185" customWidth="1"/>
    <col min="2231" max="2233" width="8.85546875" style="185" customWidth="1"/>
    <col min="2234" max="2234" width="9.140625" style="185"/>
    <col min="2235" max="2237" width="9.28515625" style="185" customWidth="1"/>
    <col min="2238" max="2478" width="9.140625" style="185"/>
    <col min="2479" max="2479" width="4.42578125" style="185" customWidth="1"/>
    <col min="2480" max="2480" width="32.28515625" style="185" customWidth="1"/>
    <col min="2481" max="2481" width="8.7109375" style="185" customWidth="1"/>
    <col min="2482" max="2485" width="7" style="185" customWidth="1"/>
    <col min="2486" max="2486" width="8.140625" style="185" customWidth="1"/>
    <col min="2487" max="2489" width="8.85546875" style="185" customWidth="1"/>
    <col min="2490" max="2490" width="9.140625" style="185"/>
    <col min="2491" max="2493" width="9.28515625" style="185" customWidth="1"/>
    <col min="2494" max="2734" width="9.140625" style="185"/>
    <col min="2735" max="2735" width="4.42578125" style="185" customWidth="1"/>
    <col min="2736" max="2736" width="32.28515625" style="185" customWidth="1"/>
    <col min="2737" max="2737" width="8.7109375" style="185" customWidth="1"/>
    <col min="2738" max="2741" width="7" style="185" customWidth="1"/>
    <col min="2742" max="2742" width="8.140625" style="185" customWidth="1"/>
    <col min="2743" max="2745" width="8.85546875" style="185" customWidth="1"/>
    <col min="2746" max="2746" width="9.140625" style="185"/>
    <col min="2747" max="2749" width="9.28515625" style="185" customWidth="1"/>
    <col min="2750" max="2990" width="9.140625" style="185"/>
    <col min="2991" max="2991" width="4.42578125" style="185" customWidth="1"/>
    <col min="2992" max="2992" width="32.28515625" style="185" customWidth="1"/>
    <col min="2993" max="2993" width="8.7109375" style="185" customWidth="1"/>
    <col min="2994" max="2997" width="7" style="185" customWidth="1"/>
    <col min="2998" max="2998" width="8.140625" style="185" customWidth="1"/>
    <col min="2999" max="3001" width="8.85546875" style="185" customWidth="1"/>
    <col min="3002" max="3002" width="9.140625" style="185"/>
    <col min="3003" max="3005" width="9.28515625" style="185" customWidth="1"/>
    <col min="3006" max="3246" width="9.140625" style="185"/>
    <col min="3247" max="3247" width="4.42578125" style="185" customWidth="1"/>
    <col min="3248" max="3248" width="32.28515625" style="185" customWidth="1"/>
    <col min="3249" max="3249" width="8.7109375" style="185" customWidth="1"/>
    <col min="3250" max="3253" width="7" style="185" customWidth="1"/>
    <col min="3254" max="3254" width="8.140625" style="185" customWidth="1"/>
    <col min="3255" max="3257" width="8.85546875" style="185" customWidth="1"/>
    <col min="3258" max="3258" width="9.140625" style="185"/>
    <col min="3259" max="3261" width="9.28515625" style="185" customWidth="1"/>
    <col min="3262" max="3502" width="9.140625" style="185"/>
    <col min="3503" max="3503" width="4.42578125" style="185" customWidth="1"/>
    <col min="3504" max="3504" width="32.28515625" style="185" customWidth="1"/>
    <col min="3505" max="3505" width="8.7109375" style="185" customWidth="1"/>
    <col min="3506" max="3509" width="7" style="185" customWidth="1"/>
    <col min="3510" max="3510" width="8.140625" style="185" customWidth="1"/>
    <col min="3511" max="3513" width="8.85546875" style="185" customWidth="1"/>
    <col min="3514" max="3514" width="9.140625" style="185"/>
    <col min="3515" max="3517" width="9.28515625" style="185" customWidth="1"/>
    <col min="3518" max="3758" width="9.140625" style="185"/>
    <col min="3759" max="3759" width="4.42578125" style="185" customWidth="1"/>
    <col min="3760" max="3760" width="32.28515625" style="185" customWidth="1"/>
    <col min="3761" max="3761" width="8.7109375" style="185" customWidth="1"/>
    <col min="3762" max="3765" width="7" style="185" customWidth="1"/>
    <col min="3766" max="3766" width="8.140625" style="185" customWidth="1"/>
    <col min="3767" max="3769" width="8.85546875" style="185" customWidth="1"/>
    <col min="3770" max="3770" width="9.140625" style="185"/>
    <col min="3771" max="3773" width="9.28515625" style="185" customWidth="1"/>
    <col min="3774" max="4014" width="9.140625" style="185"/>
    <col min="4015" max="4015" width="4.42578125" style="185" customWidth="1"/>
    <col min="4016" max="4016" width="32.28515625" style="185" customWidth="1"/>
    <col min="4017" max="4017" width="8.7109375" style="185" customWidth="1"/>
    <col min="4018" max="4021" width="7" style="185" customWidth="1"/>
    <col min="4022" max="4022" width="8.140625" style="185" customWidth="1"/>
    <col min="4023" max="4025" width="8.85546875" style="185" customWidth="1"/>
    <col min="4026" max="4026" width="9.140625" style="185"/>
    <col min="4027" max="4029" width="9.28515625" style="185" customWidth="1"/>
    <col min="4030" max="4270" width="9.140625" style="185"/>
    <col min="4271" max="4271" width="4.42578125" style="185" customWidth="1"/>
    <col min="4272" max="4272" width="32.28515625" style="185" customWidth="1"/>
    <col min="4273" max="4273" width="8.7109375" style="185" customWidth="1"/>
    <col min="4274" max="4277" width="7" style="185" customWidth="1"/>
    <col min="4278" max="4278" width="8.140625" style="185" customWidth="1"/>
    <col min="4279" max="4281" width="8.85546875" style="185" customWidth="1"/>
    <col min="4282" max="4282" width="9.140625" style="185"/>
    <col min="4283" max="4285" width="9.28515625" style="185" customWidth="1"/>
    <col min="4286" max="4526" width="9.140625" style="185"/>
    <col min="4527" max="4527" width="4.42578125" style="185" customWidth="1"/>
    <col min="4528" max="4528" width="32.28515625" style="185" customWidth="1"/>
    <col min="4529" max="4529" width="8.7109375" style="185" customWidth="1"/>
    <col min="4530" max="4533" width="7" style="185" customWidth="1"/>
    <col min="4534" max="4534" width="8.140625" style="185" customWidth="1"/>
    <col min="4535" max="4537" width="8.85546875" style="185" customWidth="1"/>
    <col min="4538" max="4538" width="9.140625" style="185"/>
    <col min="4539" max="4541" width="9.28515625" style="185" customWidth="1"/>
    <col min="4542" max="4782" width="9.140625" style="185"/>
    <col min="4783" max="4783" width="4.42578125" style="185" customWidth="1"/>
    <col min="4784" max="4784" width="32.28515625" style="185" customWidth="1"/>
    <col min="4785" max="4785" width="8.7109375" style="185" customWidth="1"/>
    <col min="4786" max="4789" width="7" style="185" customWidth="1"/>
    <col min="4790" max="4790" width="8.140625" style="185" customWidth="1"/>
    <col min="4791" max="4793" width="8.85546875" style="185" customWidth="1"/>
    <col min="4794" max="4794" width="9.140625" style="185"/>
    <col min="4795" max="4797" width="9.28515625" style="185" customWidth="1"/>
    <col min="4798" max="5038" width="9.140625" style="185"/>
    <col min="5039" max="5039" width="4.42578125" style="185" customWidth="1"/>
    <col min="5040" max="5040" width="32.28515625" style="185" customWidth="1"/>
    <col min="5041" max="5041" width="8.7109375" style="185" customWidth="1"/>
    <col min="5042" max="5045" width="7" style="185" customWidth="1"/>
    <col min="5046" max="5046" width="8.140625" style="185" customWidth="1"/>
    <col min="5047" max="5049" width="8.85546875" style="185" customWidth="1"/>
    <col min="5050" max="5050" width="9.140625" style="185"/>
    <col min="5051" max="5053" width="9.28515625" style="185" customWidth="1"/>
    <col min="5054" max="5294" width="9.140625" style="185"/>
    <col min="5295" max="5295" width="4.42578125" style="185" customWidth="1"/>
    <col min="5296" max="5296" width="32.28515625" style="185" customWidth="1"/>
    <col min="5297" max="5297" width="8.7109375" style="185" customWidth="1"/>
    <col min="5298" max="5301" width="7" style="185" customWidth="1"/>
    <col min="5302" max="5302" width="8.140625" style="185" customWidth="1"/>
    <col min="5303" max="5305" width="8.85546875" style="185" customWidth="1"/>
    <col min="5306" max="5306" width="9.140625" style="185"/>
    <col min="5307" max="5309" width="9.28515625" style="185" customWidth="1"/>
    <col min="5310" max="5550" width="9.140625" style="185"/>
    <col min="5551" max="5551" width="4.42578125" style="185" customWidth="1"/>
    <col min="5552" max="5552" width="32.28515625" style="185" customWidth="1"/>
    <col min="5553" max="5553" width="8.7109375" style="185" customWidth="1"/>
    <col min="5554" max="5557" width="7" style="185" customWidth="1"/>
    <col min="5558" max="5558" width="8.140625" style="185" customWidth="1"/>
    <col min="5559" max="5561" width="8.85546875" style="185" customWidth="1"/>
    <col min="5562" max="5562" width="9.140625" style="185"/>
    <col min="5563" max="5565" width="9.28515625" style="185" customWidth="1"/>
    <col min="5566" max="5806" width="9.140625" style="185"/>
    <col min="5807" max="5807" width="4.42578125" style="185" customWidth="1"/>
    <col min="5808" max="5808" width="32.28515625" style="185" customWidth="1"/>
    <col min="5809" max="5809" width="8.7109375" style="185" customWidth="1"/>
    <col min="5810" max="5813" width="7" style="185" customWidth="1"/>
    <col min="5814" max="5814" width="8.140625" style="185" customWidth="1"/>
    <col min="5815" max="5817" width="8.85546875" style="185" customWidth="1"/>
    <col min="5818" max="5818" width="9.140625" style="185"/>
    <col min="5819" max="5821" width="9.28515625" style="185" customWidth="1"/>
    <col min="5822" max="6062" width="9.140625" style="185"/>
    <col min="6063" max="6063" width="4.42578125" style="185" customWidth="1"/>
    <col min="6064" max="6064" width="32.28515625" style="185" customWidth="1"/>
    <col min="6065" max="6065" width="8.7109375" style="185" customWidth="1"/>
    <col min="6066" max="6069" width="7" style="185" customWidth="1"/>
    <col min="6070" max="6070" width="8.140625" style="185" customWidth="1"/>
    <col min="6071" max="6073" width="8.85546875" style="185" customWidth="1"/>
    <col min="6074" max="6074" width="9.140625" style="185"/>
    <col min="6075" max="6077" width="9.28515625" style="185" customWidth="1"/>
    <col min="6078" max="6318" width="9.140625" style="185"/>
    <col min="6319" max="6319" width="4.42578125" style="185" customWidth="1"/>
    <col min="6320" max="6320" width="32.28515625" style="185" customWidth="1"/>
    <col min="6321" max="6321" width="8.7109375" style="185" customWidth="1"/>
    <col min="6322" max="6325" width="7" style="185" customWidth="1"/>
    <col min="6326" max="6326" width="8.140625" style="185" customWidth="1"/>
    <col min="6327" max="6329" width="8.85546875" style="185" customWidth="1"/>
    <col min="6330" max="6330" width="9.140625" style="185"/>
    <col min="6331" max="6333" width="9.28515625" style="185" customWidth="1"/>
    <col min="6334" max="6574" width="9.140625" style="185"/>
    <col min="6575" max="6575" width="4.42578125" style="185" customWidth="1"/>
    <col min="6576" max="6576" width="32.28515625" style="185" customWidth="1"/>
    <col min="6577" max="6577" width="8.7109375" style="185" customWidth="1"/>
    <col min="6578" max="6581" width="7" style="185" customWidth="1"/>
    <col min="6582" max="6582" width="8.140625" style="185" customWidth="1"/>
    <col min="6583" max="6585" width="8.85546875" style="185" customWidth="1"/>
    <col min="6586" max="6586" width="9.140625" style="185"/>
    <col min="6587" max="6589" width="9.28515625" style="185" customWidth="1"/>
    <col min="6590" max="6830" width="9.140625" style="185"/>
    <col min="6831" max="6831" width="4.42578125" style="185" customWidth="1"/>
    <col min="6832" max="6832" width="32.28515625" style="185" customWidth="1"/>
    <col min="6833" max="6833" width="8.7109375" style="185" customWidth="1"/>
    <col min="6834" max="6837" width="7" style="185" customWidth="1"/>
    <col min="6838" max="6838" width="8.140625" style="185" customWidth="1"/>
    <col min="6839" max="6841" width="8.85546875" style="185" customWidth="1"/>
    <col min="6842" max="6842" width="9.140625" style="185"/>
    <col min="6843" max="6845" width="9.28515625" style="185" customWidth="1"/>
    <col min="6846" max="7086" width="9.140625" style="185"/>
    <col min="7087" max="7087" width="4.42578125" style="185" customWidth="1"/>
    <col min="7088" max="7088" width="32.28515625" style="185" customWidth="1"/>
    <col min="7089" max="7089" width="8.7109375" style="185" customWidth="1"/>
    <col min="7090" max="7093" width="7" style="185" customWidth="1"/>
    <col min="7094" max="7094" width="8.140625" style="185" customWidth="1"/>
    <col min="7095" max="7097" width="8.85546875" style="185" customWidth="1"/>
    <col min="7098" max="7098" width="9.140625" style="185"/>
    <col min="7099" max="7101" width="9.28515625" style="185" customWidth="1"/>
    <col min="7102" max="7342" width="9.140625" style="185"/>
    <col min="7343" max="7343" width="4.42578125" style="185" customWidth="1"/>
    <col min="7344" max="7344" width="32.28515625" style="185" customWidth="1"/>
    <col min="7345" max="7345" width="8.7109375" style="185" customWidth="1"/>
    <col min="7346" max="7349" width="7" style="185" customWidth="1"/>
    <col min="7350" max="7350" width="8.140625" style="185" customWidth="1"/>
    <col min="7351" max="7353" width="8.85546875" style="185" customWidth="1"/>
    <col min="7354" max="7354" width="9.140625" style="185"/>
    <col min="7355" max="7357" width="9.28515625" style="185" customWidth="1"/>
    <col min="7358" max="7598" width="9.140625" style="185"/>
    <col min="7599" max="7599" width="4.42578125" style="185" customWidth="1"/>
    <col min="7600" max="7600" width="32.28515625" style="185" customWidth="1"/>
    <col min="7601" max="7601" width="8.7109375" style="185" customWidth="1"/>
    <col min="7602" max="7605" width="7" style="185" customWidth="1"/>
    <col min="7606" max="7606" width="8.140625" style="185" customWidth="1"/>
    <col min="7607" max="7609" width="8.85546875" style="185" customWidth="1"/>
    <col min="7610" max="7610" width="9.140625" style="185"/>
    <col min="7611" max="7613" width="9.28515625" style="185" customWidth="1"/>
    <col min="7614" max="7854" width="9.140625" style="185"/>
    <col min="7855" max="7855" width="4.42578125" style="185" customWidth="1"/>
    <col min="7856" max="7856" width="32.28515625" style="185" customWidth="1"/>
    <col min="7857" max="7857" width="8.7109375" style="185" customWidth="1"/>
    <col min="7858" max="7861" width="7" style="185" customWidth="1"/>
    <col min="7862" max="7862" width="8.140625" style="185" customWidth="1"/>
    <col min="7863" max="7865" width="8.85546875" style="185" customWidth="1"/>
    <col min="7866" max="7866" width="9.140625" style="185"/>
    <col min="7867" max="7869" width="9.28515625" style="185" customWidth="1"/>
    <col min="7870" max="8110" width="9.140625" style="185"/>
    <col min="8111" max="8111" width="4.42578125" style="185" customWidth="1"/>
    <col min="8112" max="8112" width="32.28515625" style="185" customWidth="1"/>
    <col min="8113" max="8113" width="8.7109375" style="185" customWidth="1"/>
    <col min="8114" max="8117" width="7" style="185" customWidth="1"/>
    <col min="8118" max="8118" width="8.140625" style="185" customWidth="1"/>
    <col min="8119" max="8121" width="8.85546875" style="185" customWidth="1"/>
    <col min="8122" max="8122" width="9.140625" style="185"/>
    <col min="8123" max="8125" width="9.28515625" style="185" customWidth="1"/>
    <col min="8126" max="8366" width="9.140625" style="185"/>
    <col min="8367" max="8367" width="4.42578125" style="185" customWidth="1"/>
    <col min="8368" max="8368" width="32.28515625" style="185" customWidth="1"/>
    <col min="8369" max="8369" width="8.7109375" style="185" customWidth="1"/>
    <col min="8370" max="8373" width="7" style="185" customWidth="1"/>
    <col min="8374" max="8374" width="8.140625" style="185" customWidth="1"/>
    <col min="8375" max="8377" width="8.85546875" style="185" customWidth="1"/>
    <col min="8378" max="8378" width="9.140625" style="185"/>
    <col min="8379" max="8381" width="9.28515625" style="185" customWidth="1"/>
    <col min="8382" max="8622" width="9.140625" style="185"/>
    <col min="8623" max="8623" width="4.42578125" style="185" customWidth="1"/>
    <col min="8624" max="8624" width="32.28515625" style="185" customWidth="1"/>
    <col min="8625" max="8625" width="8.7109375" style="185" customWidth="1"/>
    <col min="8626" max="8629" width="7" style="185" customWidth="1"/>
    <col min="8630" max="8630" width="8.140625" style="185" customWidth="1"/>
    <col min="8631" max="8633" width="8.85546875" style="185" customWidth="1"/>
    <col min="8634" max="8634" width="9.140625" style="185"/>
    <col min="8635" max="8637" width="9.28515625" style="185" customWidth="1"/>
    <col min="8638" max="8878" width="9.140625" style="185"/>
    <col min="8879" max="8879" width="4.42578125" style="185" customWidth="1"/>
    <col min="8880" max="8880" width="32.28515625" style="185" customWidth="1"/>
    <col min="8881" max="8881" width="8.7109375" style="185" customWidth="1"/>
    <col min="8882" max="8885" width="7" style="185" customWidth="1"/>
    <col min="8886" max="8886" width="8.140625" style="185" customWidth="1"/>
    <col min="8887" max="8889" width="8.85546875" style="185" customWidth="1"/>
    <col min="8890" max="8890" width="9.140625" style="185"/>
    <col min="8891" max="8893" width="9.28515625" style="185" customWidth="1"/>
    <col min="8894" max="9134" width="9.140625" style="185"/>
    <col min="9135" max="9135" width="4.42578125" style="185" customWidth="1"/>
    <col min="9136" max="9136" width="32.28515625" style="185" customWidth="1"/>
    <col min="9137" max="9137" width="8.7109375" style="185" customWidth="1"/>
    <col min="9138" max="9141" width="7" style="185" customWidth="1"/>
    <col min="9142" max="9142" width="8.140625" style="185" customWidth="1"/>
    <col min="9143" max="9145" width="8.85546875" style="185" customWidth="1"/>
    <col min="9146" max="9146" width="9.140625" style="185"/>
    <col min="9147" max="9149" width="9.28515625" style="185" customWidth="1"/>
    <col min="9150" max="9390" width="9.140625" style="185"/>
    <col min="9391" max="9391" width="4.42578125" style="185" customWidth="1"/>
    <col min="9392" max="9392" width="32.28515625" style="185" customWidth="1"/>
    <col min="9393" max="9393" width="8.7109375" style="185" customWidth="1"/>
    <col min="9394" max="9397" width="7" style="185" customWidth="1"/>
    <col min="9398" max="9398" width="8.140625" style="185" customWidth="1"/>
    <col min="9399" max="9401" width="8.85546875" style="185" customWidth="1"/>
    <col min="9402" max="9402" width="9.140625" style="185"/>
    <col min="9403" max="9405" width="9.28515625" style="185" customWidth="1"/>
    <col min="9406" max="9646" width="9.140625" style="185"/>
    <col min="9647" max="9647" width="4.42578125" style="185" customWidth="1"/>
    <col min="9648" max="9648" width="32.28515625" style="185" customWidth="1"/>
    <col min="9649" max="9649" width="8.7109375" style="185" customWidth="1"/>
    <col min="9650" max="9653" width="7" style="185" customWidth="1"/>
    <col min="9654" max="9654" width="8.140625" style="185" customWidth="1"/>
    <col min="9655" max="9657" width="8.85546875" style="185" customWidth="1"/>
    <col min="9658" max="9658" width="9.140625" style="185"/>
    <col min="9659" max="9661" width="9.28515625" style="185" customWidth="1"/>
    <col min="9662" max="9902" width="9.140625" style="185"/>
    <col min="9903" max="9903" width="4.42578125" style="185" customWidth="1"/>
    <col min="9904" max="9904" width="32.28515625" style="185" customWidth="1"/>
    <col min="9905" max="9905" width="8.7109375" style="185" customWidth="1"/>
    <col min="9906" max="9909" width="7" style="185" customWidth="1"/>
    <col min="9910" max="9910" width="8.140625" style="185" customWidth="1"/>
    <col min="9911" max="9913" width="8.85546875" style="185" customWidth="1"/>
    <col min="9914" max="9914" width="9.140625" style="185"/>
    <col min="9915" max="9917" width="9.28515625" style="185" customWidth="1"/>
    <col min="9918" max="10158" width="9.140625" style="185"/>
    <col min="10159" max="10159" width="4.42578125" style="185" customWidth="1"/>
    <col min="10160" max="10160" width="32.28515625" style="185" customWidth="1"/>
    <col min="10161" max="10161" width="8.7109375" style="185" customWidth="1"/>
    <col min="10162" max="10165" width="7" style="185" customWidth="1"/>
    <col min="10166" max="10166" width="8.140625" style="185" customWidth="1"/>
    <col min="10167" max="10169" width="8.85546875" style="185" customWidth="1"/>
    <col min="10170" max="10170" width="9.140625" style="185"/>
    <col min="10171" max="10173" width="9.28515625" style="185" customWidth="1"/>
    <col min="10174" max="10414" width="9.140625" style="185"/>
    <col min="10415" max="10415" width="4.42578125" style="185" customWidth="1"/>
    <col min="10416" max="10416" width="32.28515625" style="185" customWidth="1"/>
    <col min="10417" max="10417" width="8.7109375" style="185" customWidth="1"/>
    <col min="10418" max="10421" width="7" style="185" customWidth="1"/>
    <col min="10422" max="10422" width="8.140625" style="185" customWidth="1"/>
    <col min="10423" max="10425" width="8.85546875" style="185" customWidth="1"/>
    <col min="10426" max="10426" width="9.140625" style="185"/>
    <col min="10427" max="10429" width="9.28515625" style="185" customWidth="1"/>
    <col min="10430" max="10670" width="9.140625" style="185"/>
    <col min="10671" max="10671" width="4.42578125" style="185" customWidth="1"/>
    <col min="10672" max="10672" width="32.28515625" style="185" customWidth="1"/>
    <col min="10673" max="10673" width="8.7109375" style="185" customWidth="1"/>
    <col min="10674" max="10677" width="7" style="185" customWidth="1"/>
    <col min="10678" max="10678" width="8.140625" style="185" customWidth="1"/>
    <col min="10679" max="10681" width="8.85546875" style="185" customWidth="1"/>
    <col min="10682" max="10682" width="9.140625" style="185"/>
    <col min="10683" max="10685" width="9.28515625" style="185" customWidth="1"/>
    <col min="10686" max="10926" width="9.140625" style="185"/>
    <col min="10927" max="10927" width="4.42578125" style="185" customWidth="1"/>
    <col min="10928" max="10928" width="32.28515625" style="185" customWidth="1"/>
    <col min="10929" max="10929" width="8.7109375" style="185" customWidth="1"/>
    <col min="10930" max="10933" width="7" style="185" customWidth="1"/>
    <col min="10934" max="10934" width="8.140625" style="185" customWidth="1"/>
    <col min="10935" max="10937" width="8.85546875" style="185" customWidth="1"/>
    <col min="10938" max="10938" width="9.140625" style="185"/>
    <col min="10939" max="10941" width="9.28515625" style="185" customWidth="1"/>
    <col min="10942" max="11182" width="9.140625" style="185"/>
    <col min="11183" max="11183" width="4.42578125" style="185" customWidth="1"/>
    <col min="11184" max="11184" width="32.28515625" style="185" customWidth="1"/>
    <col min="11185" max="11185" width="8.7109375" style="185" customWidth="1"/>
    <col min="11186" max="11189" width="7" style="185" customWidth="1"/>
    <col min="11190" max="11190" width="8.140625" style="185" customWidth="1"/>
    <col min="11191" max="11193" width="8.85546875" style="185" customWidth="1"/>
    <col min="11194" max="11194" width="9.140625" style="185"/>
    <col min="11195" max="11197" width="9.28515625" style="185" customWidth="1"/>
    <col min="11198" max="11438" width="9.140625" style="185"/>
    <col min="11439" max="11439" width="4.42578125" style="185" customWidth="1"/>
    <col min="11440" max="11440" width="32.28515625" style="185" customWidth="1"/>
    <col min="11441" max="11441" width="8.7109375" style="185" customWidth="1"/>
    <col min="11442" max="11445" width="7" style="185" customWidth="1"/>
    <col min="11446" max="11446" width="8.140625" style="185" customWidth="1"/>
    <col min="11447" max="11449" width="8.85546875" style="185" customWidth="1"/>
    <col min="11450" max="11450" width="9.140625" style="185"/>
    <col min="11451" max="11453" width="9.28515625" style="185" customWidth="1"/>
    <col min="11454" max="11694" width="9.140625" style="185"/>
    <col min="11695" max="11695" width="4.42578125" style="185" customWidth="1"/>
    <col min="11696" max="11696" width="32.28515625" style="185" customWidth="1"/>
    <col min="11697" max="11697" width="8.7109375" style="185" customWidth="1"/>
    <col min="11698" max="11701" width="7" style="185" customWidth="1"/>
    <col min="11702" max="11702" width="8.140625" style="185" customWidth="1"/>
    <col min="11703" max="11705" width="8.85546875" style="185" customWidth="1"/>
    <col min="11706" max="11706" width="9.140625" style="185"/>
    <col min="11707" max="11709" width="9.28515625" style="185" customWidth="1"/>
    <col min="11710" max="11950" width="9.140625" style="185"/>
    <col min="11951" max="11951" width="4.42578125" style="185" customWidth="1"/>
    <col min="11952" max="11952" width="32.28515625" style="185" customWidth="1"/>
    <col min="11953" max="11953" width="8.7109375" style="185" customWidth="1"/>
    <col min="11954" max="11957" width="7" style="185" customWidth="1"/>
    <col min="11958" max="11958" width="8.140625" style="185" customWidth="1"/>
    <col min="11959" max="11961" width="8.85546875" style="185" customWidth="1"/>
    <col min="11962" max="11962" width="9.140625" style="185"/>
    <col min="11963" max="11965" width="9.28515625" style="185" customWidth="1"/>
    <col min="11966" max="12206" width="9.140625" style="185"/>
    <col min="12207" max="12207" width="4.42578125" style="185" customWidth="1"/>
    <col min="12208" max="12208" width="32.28515625" style="185" customWidth="1"/>
    <col min="12209" max="12209" width="8.7109375" style="185" customWidth="1"/>
    <col min="12210" max="12213" width="7" style="185" customWidth="1"/>
    <col min="12214" max="12214" width="8.140625" style="185" customWidth="1"/>
    <col min="12215" max="12217" width="8.85546875" style="185" customWidth="1"/>
    <col min="12218" max="12218" width="9.140625" style="185"/>
    <col min="12219" max="12221" width="9.28515625" style="185" customWidth="1"/>
    <col min="12222" max="12462" width="9.140625" style="185"/>
    <col min="12463" max="12463" width="4.42578125" style="185" customWidth="1"/>
    <col min="12464" max="12464" width="32.28515625" style="185" customWidth="1"/>
    <col min="12465" max="12465" width="8.7109375" style="185" customWidth="1"/>
    <col min="12466" max="12469" width="7" style="185" customWidth="1"/>
    <col min="12470" max="12470" width="8.140625" style="185" customWidth="1"/>
    <col min="12471" max="12473" width="8.85546875" style="185" customWidth="1"/>
    <col min="12474" max="12474" width="9.140625" style="185"/>
    <col min="12475" max="12477" width="9.28515625" style="185" customWidth="1"/>
    <col min="12478" max="12718" width="9.140625" style="185"/>
    <col min="12719" max="12719" width="4.42578125" style="185" customWidth="1"/>
    <col min="12720" max="12720" width="32.28515625" style="185" customWidth="1"/>
    <col min="12721" max="12721" width="8.7109375" style="185" customWidth="1"/>
    <col min="12722" max="12725" width="7" style="185" customWidth="1"/>
    <col min="12726" max="12726" width="8.140625" style="185" customWidth="1"/>
    <col min="12727" max="12729" width="8.85546875" style="185" customWidth="1"/>
    <col min="12730" max="12730" width="9.140625" style="185"/>
    <col min="12731" max="12733" width="9.28515625" style="185" customWidth="1"/>
    <col min="12734" max="12974" width="9.140625" style="185"/>
    <col min="12975" max="12975" width="4.42578125" style="185" customWidth="1"/>
    <col min="12976" max="12976" width="32.28515625" style="185" customWidth="1"/>
    <col min="12977" max="12977" width="8.7109375" style="185" customWidth="1"/>
    <col min="12978" max="12981" width="7" style="185" customWidth="1"/>
    <col min="12982" max="12982" width="8.140625" style="185" customWidth="1"/>
    <col min="12983" max="12985" width="8.85546875" style="185" customWidth="1"/>
    <col min="12986" max="12986" width="9.140625" style="185"/>
    <col min="12987" max="12989" width="9.28515625" style="185" customWidth="1"/>
    <col min="12990" max="13230" width="9.140625" style="185"/>
    <col min="13231" max="13231" width="4.42578125" style="185" customWidth="1"/>
    <col min="13232" max="13232" width="32.28515625" style="185" customWidth="1"/>
    <col min="13233" max="13233" width="8.7109375" style="185" customWidth="1"/>
    <col min="13234" max="13237" width="7" style="185" customWidth="1"/>
    <col min="13238" max="13238" width="8.140625" style="185" customWidth="1"/>
    <col min="13239" max="13241" width="8.85546875" style="185" customWidth="1"/>
    <col min="13242" max="13242" width="9.140625" style="185"/>
    <col min="13243" max="13245" width="9.28515625" style="185" customWidth="1"/>
    <col min="13246" max="13486" width="9.140625" style="185"/>
    <col min="13487" max="13487" width="4.42578125" style="185" customWidth="1"/>
    <col min="13488" max="13488" width="32.28515625" style="185" customWidth="1"/>
    <col min="13489" max="13489" width="8.7109375" style="185" customWidth="1"/>
    <col min="13490" max="13493" width="7" style="185" customWidth="1"/>
    <col min="13494" max="13494" width="8.140625" style="185" customWidth="1"/>
    <col min="13495" max="13497" width="8.85546875" style="185" customWidth="1"/>
    <col min="13498" max="13498" width="9.140625" style="185"/>
    <col min="13499" max="13501" width="9.28515625" style="185" customWidth="1"/>
    <col min="13502" max="13742" width="9.140625" style="185"/>
    <col min="13743" max="13743" width="4.42578125" style="185" customWidth="1"/>
    <col min="13744" max="13744" width="32.28515625" style="185" customWidth="1"/>
    <col min="13745" max="13745" width="8.7109375" style="185" customWidth="1"/>
    <col min="13746" max="13749" width="7" style="185" customWidth="1"/>
    <col min="13750" max="13750" width="8.140625" style="185" customWidth="1"/>
    <col min="13751" max="13753" width="8.85546875" style="185" customWidth="1"/>
    <col min="13754" max="13754" width="9.140625" style="185"/>
    <col min="13755" max="13757" width="9.28515625" style="185" customWidth="1"/>
    <col min="13758" max="13998" width="9.140625" style="185"/>
    <col min="13999" max="13999" width="4.42578125" style="185" customWidth="1"/>
    <col min="14000" max="14000" width="32.28515625" style="185" customWidth="1"/>
    <col min="14001" max="14001" width="8.7109375" style="185" customWidth="1"/>
    <col min="14002" max="14005" width="7" style="185" customWidth="1"/>
    <col min="14006" max="14006" width="8.140625" style="185" customWidth="1"/>
    <col min="14007" max="14009" width="8.85546875" style="185" customWidth="1"/>
    <col min="14010" max="14010" width="9.140625" style="185"/>
    <col min="14011" max="14013" width="9.28515625" style="185" customWidth="1"/>
    <col min="14014" max="14254" width="9.140625" style="185"/>
    <col min="14255" max="14255" width="4.42578125" style="185" customWidth="1"/>
    <col min="14256" max="14256" width="32.28515625" style="185" customWidth="1"/>
    <col min="14257" max="14257" width="8.7109375" style="185" customWidth="1"/>
    <col min="14258" max="14261" width="7" style="185" customWidth="1"/>
    <col min="14262" max="14262" width="8.140625" style="185" customWidth="1"/>
    <col min="14263" max="14265" width="8.85546875" style="185" customWidth="1"/>
    <col min="14266" max="14266" width="9.140625" style="185"/>
    <col min="14267" max="14269" width="9.28515625" style="185" customWidth="1"/>
    <col min="14270" max="14510" width="9.140625" style="185"/>
    <col min="14511" max="14511" width="4.42578125" style="185" customWidth="1"/>
    <col min="14512" max="14512" width="32.28515625" style="185" customWidth="1"/>
    <col min="14513" max="14513" width="8.7109375" style="185" customWidth="1"/>
    <col min="14514" max="14517" width="7" style="185" customWidth="1"/>
    <col min="14518" max="14518" width="8.140625" style="185" customWidth="1"/>
    <col min="14519" max="14521" width="8.85546875" style="185" customWidth="1"/>
    <col min="14522" max="14522" width="9.140625" style="185"/>
    <col min="14523" max="14525" width="9.28515625" style="185" customWidth="1"/>
    <col min="14526" max="14766" width="9.140625" style="185"/>
    <col min="14767" max="14767" width="4.42578125" style="185" customWidth="1"/>
    <col min="14768" max="14768" width="32.28515625" style="185" customWidth="1"/>
    <col min="14769" max="14769" width="8.7109375" style="185" customWidth="1"/>
    <col min="14770" max="14773" width="7" style="185" customWidth="1"/>
    <col min="14774" max="14774" width="8.140625" style="185" customWidth="1"/>
    <col min="14775" max="14777" width="8.85546875" style="185" customWidth="1"/>
    <col min="14778" max="14778" width="9.140625" style="185"/>
    <col min="14779" max="14781" width="9.28515625" style="185" customWidth="1"/>
    <col min="14782" max="15022" width="9.140625" style="185"/>
    <col min="15023" max="15023" width="4.42578125" style="185" customWidth="1"/>
    <col min="15024" max="15024" width="32.28515625" style="185" customWidth="1"/>
    <col min="15025" max="15025" width="8.7109375" style="185" customWidth="1"/>
    <col min="15026" max="15029" width="7" style="185" customWidth="1"/>
    <col min="15030" max="15030" width="8.140625" style="185" customWidth="1"/>
    <col min="15031" max="15033" width="8.85546875" style="185" customWidth="1"/>
    <col min="15034" max="15034" width="9.140625" style="185"/>
    <col min="15035" max="15037" width="9.28515625" style="185" customWidth="1"/>
    <col min="15038" max="15278" width="9.140625" style="185"/>
    <col min="15279" max="15279" width="4.42578125" style="185" customWidth="1"/>
    <col min="15280" max="15280" width="32.28515625" style="185" customWidth="1"/>
    <col min="15281" max="15281" width="8.7109375" style="185" customWidth="1"/>
    <col min="15282" max="15285" width="7" style="185" customWidth="1"/>
    <col min="15286" max="15286" width="8.140625" style="185" customWidth="1"/>
    <col min="15287" max="15289" width="8.85546875" style="185" customWidth="1"/>
    <col min="15290" max="15290" width="9.140625" style="185"/>
    <col min="15291" max="15293" width="9.28515625" style="185" customWidth="1"/>
    <col min="15294" max="15534" width="9.140625" style="185"/>
    <col min="15535" max="15535" width="4.42578125" style="185" customWidth="1"/>
    <col min="15536" max="15536" width="32.28515625" style="185" customWidth="1"/>
    <col min="15537" max="15537" width="8.7109375" style="185" customWidth="1"/>
    <col min="15538" max="15541" width="7" style="185" customWidth="1"/>
    <col min="15542" max="15542" width="8.140625" style="185" customWidth="1"/>
    <col min="15543" max="15545" width="8.85546875" style="185" customWidth="1"/>
    <col min="15546" max="15546" width="9.140625" style="185"/>
    <col min="15547" max="15549" width="9.28515625" style="185" customWidth="1"/>
    <col min="15550" max="15790" width="9.140625" style="185"/>
    <col min="15791" max="15791" width="4.42578125" style="185" customWidth="1"/>
    <col min="15792" max="15792" width="32.28515625" style="185" customWidth="1"/>
    <col min="15793" max="15793" width="8.7109375" style="185" customWidth="1"/>
    <col min="15794" max="15797" width="7" style="185" customWidth="1"/>
    <col min="15798" max="15798" width="8.140625" style="185" customWidth="1"/>
    <col min="15799" max="15801" width="8.85546875" style="185" customWidth="1"/>
    <col min="15802" max="15802" width="9.140625" style="185"/>
    <col min="15803" max="15805" width="9.28515625" style="185" customWidth="1"/>
    <col min="15806" max="16046" width="9.140625" style="185"/>
    <col min="16047" max="16047" width="4.42578125" style="185" customWidth="1"/>
    <col min="16048" max="16048" width="32.28515625" style="185" customWidth="1"/>
    <col min="16049" max="16049" width="8.7109375" style="185" customWidth="1"/>
    <col min="16050" max="16053" width="7" style="185" customWidth="1"/>
    <col min="16054" max="16054" width="8.140625" style="185" customWidth="1"/>
    <col min="16055" max="16057" width="8.85546875" style="185" customWidth="1"/>
    <col min="16058" max="16058" width="9.140625" style="185"/>
    <col min="16059" max="16061" width="9.28515625" style="185" customWidth="1"/>
    <col min="16062" max="16302" width="9.140625" style="185"/>
    <col min="16303" max="16384" width="10.28515625" style="185" customWidth="1"/>
  </cols>
  <sheetData>
    <row r="1" spans="2:159" ht="18.75">
      <c r="B1" s="186" t="s">
        <v>363</v>
      </c>
      <c r="C1" s="185"/>
      <c r="D1" s="185"/>
      <c r="E1" s="185"/>
      <c r="G1" s="187"/>
      <c r="FB1" s="185"/>
      <c r="FC1" s="185"/>
    </row>
    <row r="2" spans="2:159" s="183" customFormat="1">
      <c r="B2" s="181"/>
      <c r="C2" s="180"/>
      <c r="D2" s="180"/>
      <c r="E2" s="180"/>
      <c r="F2" s="181"/>
      <c r="G2" s="181"/>
      <c r="H2" s="181"/>
      <c r="I2" s="181"/>
      <c r="J2" s="181"/>
      <c r="K2" s="181"/>
      <c r="L2" s="181"/>
      <c r="M2" s="181"/>
      <c r="N2" s="181"/>
      <c r="O2" s="181"/>
      <c r="P2" s="181"/>
      <c r="Q2" s="181"/>
      <c r="R2" s="181"/>
      <c r="S2" s="181"/>
      <c r="T2" s="181"/>
      <c r="U2" s="181"/>
      <c r="V2" s="181"/>
      <c r="W2" s="181"/>
      <c r="X2" s="181"/>
      <c r="Y2" s="181"/>
      <c r="Z2" s="181"/>
      <c r="AA2" s="181"/>
      <c r="AB2" s="181"/>
      <c r="AC2" s="181"/>
      <c r="AD2" s="181"/>
      <c r="AE2" s="181"/>
      <c r="AF2" s="181"/>
      <c r="AG2" s="181"/>
      <c r="AH2" s="181"/>
      <c r="AI2" s="181"/>
      <c r="AJ2" s="181"/>
      <c r="AK2" s="181"/>
      <c r="AL2" s="181"/>
      <c r="AM2" s="181"/>
      <c r="AN2" s="181"/>
      <c r="AO2" s="181"/>
      <c r="AP2" s="181"/>
      <c r="AQ2" s="181"/>
      <c r="AR2" s="181"/>
      <c r="AS2" s="181"/>
      <c r="AT2" s="181"/>
      <c r="AU2" s="181"/>
      <c r="AV2" s="181"/>
      <c r="AW2" s="181"/>
      <c r="AX2" s="181"/>
      <c r="AY2" s="181"/>
      <c r="AZ2" s="181"/>
      <c r="BA2" s="181"/>
      <c r="BB2" s="181"/>
      <c r="BC2" s="181"/>
      <c r="BD2" s="181"/>
      <c r="BE2" s="181"/>
      <c r="BF2" s="181"/>
      <c r="BG2" s="181"/>
      <c r="BH2" s="181"/>
      <c r="BI2" s="181"/>
      <c r="BJ2" s="181"/>
      <c r="BK2" s="181"/>
      <c r="BL2" s="181"/>
      <c r="BM2" s="181"/>
      <c r="BN2" s="181"/>
      <c r="BO2" s="181"/>
      <c r="BP2" s="181"/>
      <c r="BQ2" s="181"/>
      <c r="BR2" s="181"/>
      <c r="BS2" s="181"/>
      <c r="BT2" s="181"/>
      <c r="BU2" s="181"/>
      <c r="BV2" s="181"/>
      <c r="BW2" s="181"/>
      <c r="BX2" s="181"/>
      <c r="BY2" s="181"/>
      <c r="BZ2" s="181"/>
      <c r="CA2" s="181"/>
      <c r="CB2" s="181"/>
      <c r="CC2" s="181"/>
      <c r="CD2" s="181"/>
      <c r="CE2" s="181"/>
      <c r="CF2" s="181"/>
      <c r="CG2" s="181"/>
      <c r="CH2" s="181"/>
      <c r="CI2" s="181"/>
      <c r="CJ2" s="181"/>
      <c r="CK2" s="181"/>
      <c r="CL2" s="181"/>
      <c r="CM2" s="181"/>
      <c r="CN2" s="181"/>
      <c r="CO2" s="181"/>
      <c r="CP2" s="181"/>
      <c r="CQ2" s="181"/>
      <c r="CR2" s="181"/>
      <c r="CS2" s="181"/>
      <c r="CT2" s="181"/>
      <c r="CU2" s="181"/>
      <c r="CV2" s="181"/>
      <c r="CW2" s="181"/>
      <c r="CX2" s="181"/>
      <c r="CY2" s="181"/>
      <c r="CZ2" s="181"/>
      <c r="DA2" s="181"/>
      <c r="DB2" s="181"/>
      <c r="DC2" s="181"/>
      <c r="DD2" s="181"/>
      <c r="DE2" s="181"/>
      <c r="DF2" s="181"/>
      <c r="DG2" s="181"/>
      <c r="DH2" s="181"/>
      <c r="DI2" s="181"/>
      <c r="DJ2" s="181"/>
      <c r="DK2" s="181"/>
      <c r="DL2" s="181"/>
      <c r="DM2" s="181"/>
      <c r="DN2" s="181"/>
      <c r="DO2" s="181"/>
      <c r="DP2" s="181"/>
      <c r="DQ2" s="181"/>
      <c r="DR2" s="181"/>
      <c r="DS2" s="181"/>
      <c r="DT2" s="181"/>
      <c r="DU2" s="181"/>
      <c r="DV2" s="181"/>
      <c r="DW2" s="181"/>
      <c r="DX2" s="181"/>
      <c r="DY2" s="181"/>
      <c r="DZ2" s="181"/>
      <c r="EA2" s="181"/>
      <c r="EB2" s="181"/>
      <c r="EC2" s="181"/>
      <c r="ED2" s="181"/>
      <c r="EE2" s="181"/>
      <c r="EF2" s="181"/>
      <c r="EG2" s="181"/>
      <c r="EH2" s="181"/>
      <c r="EI2" s="181"/>
      <c r="EJ2" s="181"/>
      <c r="EK2" s="181"/>
      <c r="EL2" s="181"/>
      <c r="EM2" s="181"/>
      <c r="EN2" s="181"/>
      <c r="EO2" s="181"/>
      <c r="EP2" s="181"/>
      <c r="EQ2" s="181"/>
      <c r="ER2" s="181"/>
      <c r="ES2" s="181"/>
      <c r="ET2" s="181"/>
      <c r="EU2" s="181"/>
      <c r="EV2" s="181"/>
      <c r="EW2" s="181"/>
      <c r="EX2" s="181"/>
      <c r="EY2" s="181"/>
      <c r="EZ2" s="181"/>
      <c r="FA2" s="181"/>
    </row>
    <row r="3" spans="2:159" ht="15.75">
      <c r="B3" s="1392" t="s">
        <v>364</v>
      </c>
      <c r="C3" s="1392"/>
      <c r="D3" s="1392"/>
      <c r="E3" s="1392"/>
      <c r="F3" s="1392"/>
      <c r="G3" s="1392"/>
      <c r="FB3" s="185"/>
      <c r="FC3" s="185"/>
    </row>
    <row r="4" spans="2:159" ht="15.75">
      <c r="B4" s="1393" t="s">
        <v>2724</v>
      </c>
      <c r="C4" s="1393"/>
      <c r="D4" s="1393"/>
      <c r="E4" s="1393"/>
      <c r="F4" s="1393"/>
      <c r="G4" s="1393"/>
      <c r="FB4" s="185"/>
      <c r="FC4" s="185"/>
    </row>
    <row r="5" spans="2:159">
      <c r="B5" s="189"/>
      <c r="FB5" s="185"/>
      <c r="FC5" s="185"/>
    </row>
    <row r="6" spans="2:159" ht="12.75" customHeight="1">
      <c r="B6" s="1104" t="s">
        <v>17</v>
      </c>
      <c r="C6" s="1102" t="s">
        <v>2</v>
      </c>
      <c r="D6" s="1102" t="s">
        <v>724</v>
      </c>
      <c r="E6" s="1116" t="s">
        <v>3</v>
      </c>
      <c r="F6" s="1404" t="s">
        <v>2637</v>
      </c>
      <c r="G6" s="1405"/>
      <c r="EW6" s="185"/>
      <c r="EX6" s="185"/>
      <c r="EY6" s="185"/>
      <c r="EZ6" s="185"/>
      <c r="FA6" s="185"/>
      <c r="FB6" s="185"/>
      <c r="FC6" s="185"/>
    </row>
    <row r="7" spans="2:159">
      <c r="B7" s="1105"/>
      <c r="C7" s="1103"/>
      <c r="D7" s="1103"/>
      <c r="E7" s="1117"/>
      <c r="F7" s="1406"/>
      <c r="G7" s="1407"/>
      <c r="EW7" s="185"/>
      <c r="EX7" s="185"/>
      <c r="EY7" s="185"/>
      <c r="EZ7" s="185"/>
      <c r="FA7" s="185"/>
      <c r="FB7" s="185"/>
      <c r="FC7" s="185"/>
    </row>
    <row r="8" spans="2:159" ht="48.75" customHeight="1">
      <c r="B8" s="1410" t="s">
        <v>2727</v>
      </c>
      <c r="C8" s="1411"/>
      <c r="D8" s="1411"/>
      <c r="E8" s="1411"/>
      <c r="F8" s="1411"/>
      <c r="G8" s="1412"/>
      <c r="EW8" s="185"/>
      <c r="EX8" s="185"/>
      <c r="EY8" s="185"/>
      <c r="EZ8" s="185"/>
      <c r="FA8" s="185"/>
      <c r="FB8" s="185"/>
      <c r="FC8" s="185"/>
    </row>
    <row r="9" spans="2:159">
      <c r="B9" s="1381" t="s">
        <v>2725</v>
      </c>
      <c r="C9" s="1394"/>
      <c r="D9" s="1394"/>
      <c r="E9" s="1382"/>
      <c r="F9" s="409" t="s">
        <v>5</v>
      </c>
      <c r="G9" s="409" t="s">
        <v>6</v>
      </c>
      <c r="FB9" s="185"/>
      <c r="FC9" s="185"/>
    </row>
    <row r="10" spans="2:159" ht="25.5">
      <c r="B10" s="379" t="s">
        <v>40</v>
      </c>
      <c r="C10" s="106" t="s">
        <v>741</v>
      </c>
      <c r="D10" s="155" t="s">
        <v>324</v>
      </c>
      <c r="E10" s="155" t="s">
        <v>7</v>
      </c>
      <c r="F10" s="462">
        <f>_xlfn.XLOOKUP(I10,[1]VIII_CI_A_2!$AI:$AI,[1]VIII_CI_A_2!$S:$S)</f>
        <v>3.3858000000000001</v>
      </c>
      <c r="G10" s="462">
        <f>_xlfn.XLOOKUP(I10,[1]VIII_CI_A_2!$AI:$AI,[1]VIII_CI_A_2!$T:$T)</f>
        <v>3.762</v>
      </c>
      <c r="I10" s="871" t="s">
        <v>2118</v>
      </c>
      <c r="EW10" s="185"/>
      <c r="EX10" s="185"/>
      <c r="EY10" s="185"/>
      <c r="EZ10" s="185"/>
      <c r="FA10" s="185"/>
      <c r="FB10" s="185"/>
      <c r="FC10" s="185"/>
    </row>
    <row r="11" spans="2:159" ht="38.25">
      <c r="B11" s="379" t="s">
        <v>41</v>
      </c>
      <c r="C11" s="106" t="s">
        <v>742</v>
      </c>
      <c r="D11" s="155" t="s">
        <v>324</v>
      </c>
      <c r="E11" s="155" t="s">
        <v>7</v>
      </c>
      <c r="F11" s="462">
        <f>_xlfn.XLOOKUP(I11,[1]VIII_CI_A_2!$AI:$AI,[1]VIII_CI_A_2!$S:$S)</f>
        <v>3.1492800000000005</v>
      </c>
      <c r="G11" s="462">
        <f>_xlfn.XLOOKUP(I11,[1]VIII_CI_A_2!$AI:$AI,[1]VIII_CI_A_2!$T:$T)</f>
        <v>3.4992000000000005</v>
      </c>
      <c r="I11" s="871" t="s">
        <v>2119</v>
      </c>
      <c r="EW11" s="185"/>
      <c r="EX11" s="185"/>
      <c r="EY11" s="185"/>
      <c r="EZ11" s="185"/>
      <c r="FA11" s="185"/>
      <c r="FB11" s="185"/>
      <c r="FC11" s="185"/>
    </row>
    <row r="12" spans="2:159" ht="38.25">
      <c r="B12" s="379" t="s">
        <v>42</v>
      </c>
      <c r="C12" s="144" t="s">
        <v>743</v>
      </c>
      <c r="D12" s="155" t="s">
        <v>324</v>
      </c>
      <c r="E12" s="155" t="s">
        <v>7</v>
      </c>
      <c r="F12" s="462">
        <f>_xlfn.XLOOKUP(I12,[1]VIII_CI_A_2!$AI:$AI,[1]VIII_CI_A_2!$S:$S)</f>
        <v>3.1492800000000005</v>
      </c>
      <c r="G12" s="462">
        <f>_xlfn.XLOOKUP(I12,[1]VIII_CI_A_2!$AI:$AI,[1]VIII_CI_A_2!$T:$T)</f>
        <v>3.4992000000000005</v>
      </c>
      <c r="I12" s="871" t="s">
        <v>2120</v>
      </c>
    </row>
    <row r="13" spans="2:159" ht="51">
      <c r="B13" s="379" t="s">
        <v>44</v>
      </c>
      <c r="C13" s="106" t="s">
        <v>744</v>
      </c>
      <c r="D13" s="155" t="s">
        <v>324</v>
      </c>
      <c r="E13" s="155" t="s">
        <v>7</v>
      </c>
      <c r="F13" s="462">
        <f>_xlfn.XLOOKUP(I13,[1]VIII_CI_A_2!$AI:$AI,[1]VIII_CI_A_2!$S:$S)</f>
        <v>2.8771200000000006</v>
      </c>
      <c r="G13" s="462">
        <f>_xlfn.XLOOKUP(I13,[1]VIII_CI_A_2!$AI:$AI,[1]VIII_CI_A_2!$T:$T)</f>
        <v>3.1968000000000005</v>
      </c>
      <c r="I13" s="871" t="s">
        <v>2121</v>
      </c>
      <c r="J13" s="185"/>
      <c r="K13" s="185"/>
      <c r="L13" s="185"/>
      <c r="M13" s="185"/>
      <c r="N13" s="185"/>
      <c r="O13" s="185"/>
      <c r="FB13" s="185"/>
      <c r="FC13" s="185"/>
    </row>
    <row r="14" spans="2:159" ht="15">
      <c r="B14" s="379" t="s">
        <v>46</v>
      </c>
      <c r="C14" s="141" t="s">
        <v>745</v>
      </c>
      <c r="D14" s="155" t="s">
        <v>324</v>
      </c>
      <c r="E14" s="155" t="s">
        <v>7</v>
      </c>
      <c r="F14" s="462">
        <f>_xlfn.XLOOKUP(I14,[1]VIII_CI_A_2!$AI:$AI,[1]VIII_CI_A_2!$S:$S)</f>
        <v>2.8123200000000006</v>
      </c>
      <c r="G14" s="462">
        <f>_xlfn.XLOOKUP(I14,[1]VIII_CI_A_2!$AI:$AI,[1]VIII_CI_A_2!$T:$T)</f>
        <v>3.1248000000000005</v>
      </c>
      <c r="I14" s="871" t="s">
        <v>2122</v>
      </c>
      <c r="J14" s="185"/>
      <c r="K14" s="185"/>
      <c r="L14" s="185"/>
      <c r="M14" s="185"/>
      <c r="N14" s="185"/>
      <c r="O14" s="185"/>
      <c r="FB14" s="185"/>
      <c r="FC14" s="185"/>
    </row>
    <row r="15" spans="2:159" ht="15">
      <c r="B15" s="379" t="s">
        <v>48</v>
      </c>
      <c r="C15" s="144" t="s">
        <v>1017</v>
      </c>
      <c r="D15" s="155" t="s">
        <v>324</v>
      </c>
      <c r="E15" s="155" t="s">
        <v>7</v>
      </c>
      <c r="F15" s="462">
        <f>_xlfn.XLOOKUP(I15,[1]VIII_CI_A_2!$AI:$AI,[1]VIII_CI_A_2!$S:$S)</f>
        <v>2.4797408450704226</v>
      </c>
      <c r="G15" s="462">
        <f>_xlfn.XLOOKUP(I15,[1]VIII_CI_A_2!$AI:$AI,[1]VIII_CI_A_2!$T:$T)</f>
        <v>2.7552676056338026</v>
      </c>
      <c r="I15" s="871" t="s">
        <v>2123</v>
      </c>
      <c r="FB15" s="185"/>
      <c r="FC15" s="185"/>
    </row>
    <row r="16" spans="2:159">
      <c r="B16" s="1113" t="s">
        <v>2726</v>
      </c>
      <c r="C16" s="1114"/>
      <c r="D16" s="1114"/>
      <c r="E16" s="1115"/>
      <c r="F16" s="1113" t="s">
        <v>19</v>
      </c>
      <c r="G16" s="1115"/>
      <c r="FB16" s="185"/>
      <c r="FC16" s="185"/>
    </row>
    <row r="17" spans="2:173" ht="15">
      <c r="B17" s="1402" t="s">
        <v>50</v>
      </c>
      <c r="C17" s="1401" t="s">
        <v>728</v>
      </c>
      <c r="D17" s="175" t="s">
        <v>725</v>
      </c>
      <c r="E17" s="140" t="s">
        <v>7</v>
      </c>
      <c r="F17" s="1408">
        <f>_xlfn.XLOOKUP(I17,[1]VIII_CI_A_2!$AI:$AI,[1]VIII_CI_A_2!$T:$T)</f>
        <v>2.1784500000000002</v>
      </c>
      <c r="G17" s="1409" t="s">
        <v>324</v>
      </c>
      <c r="I17" s="872" t="s">
        <v>2124</v>
      </c>
    </row>
    <row r="18" spans="2:173" ht="23.25" customHeight="1">
      <c r="B18" s="1389"/>
      <c r="C18" s="1094"/>
      <c r="D18" s="387" t="s">
        <v>726</v>
      </c>
      <c r="E18" s="140" t="s">
        <v>7</v>
      </c>
      <c r="F18" s="1408">
        <f>_xlfn.XLOOKUP(I18,[1]VIII_CI_A_2!$AI:$AI,[1]VIII_CI_A_2!$T:$T)</f>
        <v>2.0638728000000008</v>
      </c>
      <c r="G18" s="1409" t="s">
        <v>324</v>
      </c>
      <c r="I18" s="872" t="s">
        <v>2125</v>
      </c>
      <c r="FD18" s="180"/>
      <c r="FE18" s="180"/>
      <c r="FF18" s="180"/>
      <c r="FG18" s="180"/>
      <c r="FH18" s="180"/>
      <c r="FI18" s="180"/>
      <c r="FJ18" s="180"/>
      <c r="FK18" s="180"/>
      <c r="FL18" s="180"/>
    </row>
    <row r="19" spans="2:173" ht="15">
      <c r="B19" s="1390"/>
      <c r="C19" s="1095"/>
      <c r="D19" s="387" t="s">
        <v>639</v>
      </c>
      <c r="E19" s="140" t="s">
        <v>7</v>
      </c>
      <c r="F19" s="1408">
        <f>_xlfn.XLOOKUP(I19,[1]VIII_CI_A_2!$AI:$AI,[1]VIII_CI_A_2!$T:$T)</f>
        <v>1.8762480000000004</v>
      </c>
      <c r="G19" s="1409" t="s">
        <v>324</v>
      </c>
      <c r="I19" s="872" t="s">
        <v>2126</v>
      </c>
      <c r="EW19" s="185"/>
      <c r="EX19" s="185"/>
      <c r="EY19" s="185"/>
      <c r="EZ19" s="185"/>
      <c r="FA19" s="185"/>
      <c r="FB19" s="185"/>
      <c r="FC19" s="185"/>
    </row>
    <row r="20" spans="2:173" ht="13.5" customHeight="1">
      <c r="B20" s="1402" t="s">
        <v>52</v>
      </c>
      <c r="C20" s="1403" t="s">
        <v>747</v>
      </c>
      <c r="D20" s="175" t="s">
        <v>725</v>
      </c>
      <c r="E20" s="140" t="s">
        <v>7</v>
      </c>
      <c r="F20" s="1408">
        <f>_xlfn.XLOOKUP(I20,[1]VIII_CI_A_2!$AI:$AI,[1]VIII_CI_A_2!$T:$T)</f>
        <v>2.1150000000000002</v>
      </c>
      <c r="G20" s="1409" t="s">
        <v>324</v>
      </c>
      <c r="I20" s="872" t="s">
        <v>2127</v>
      </c>
      <c r="FD20" s="180"/>
      <c r="FE20" s="180"/>
      <c r="FF20" s="180"/>
      <c r="FG20" s="180"/>
      <c r="FH20" s="180"/>
      <c r="FI20" s="180"/>
      <c r="FJ20" s="180"/>
      <c r="FK20" s="180"/>
      <c r="FL20" s="180"/>
      <c r="FM20" s="180"/>
      <c r="FN20" s="180"/>
      <c r="FO20" s="180"/>
      <c r="FP20" s="180"/>
      <c r="FQ20" s="180"/>
    </row>
    <row r="21" spans="2:173" ht="13.5" customHeight="1">
      <c r="B21" s="1389"/>
      <c r="C21" s="1191"/>
      <c r="D21" s="387" t="s">
        <v>726</v>
      </c>
      <c r="E21" s="140" t="s">
        <v>7</v>
      </c>
      <c r="F21" s="1408">
        <f>_xlfn.XLOOKUP(I21,[1]VIII_CI_A_2!$AI:$AI,[1]VIII_CI_A_2!$T:$T)</f>
        <v>2.0037600000000007</v>
      </c>
      <c r="G21" s="1409" t="s">
        <v>324</v>
      </c>
      <c r="I21" s="872" t="s">
        <v>2128</v>
      </c>
      <c r="FD21" s="180"/>
      <c r="FE21" s="180"/>
      <c r="FF21" s="180"/>
      <c r="FG21" s="180"/>
      <c r="FH21" s="180"/>
      <c r="FI21" s="180"/>
      <c r="FJ21" s="180"/>
      <c r="FK21" s="180"/>
      <c r="FL21" s="180"/>
      <c r="FM21" s="180"/>
      <c r="FN21" s="180"/>
      <c r="FO21" s="180"/>
      <c r="FP21" s="180"/>
      <c r="FQ21" s="180"/>
    </row>
    <row r="22" spans="2:173" ht="15">
      <c r="B22" s="1389"/>
      <c r="C22" s="1191"/>
      <c r="D22" s="387" t="s">
        <v>639</v>
      </c>
      <c r="E22" s="140" t="s">
        <v>7</v>
      </c>
      <c r="F22" s="1408">
        <f>_xlfn.XLOOKUP(I22,[1]VIII_CI_A_2!$AI:$AI,[1]VIII_CI_A_2!$T:$T)</f>
        <v>1.8216000000000006</v>
      </c>
      <c r="G22" s="1409" t="s">
        <v>324</v>
      </c>
      <c r="I22" s="872" t="s">
        <v>2129</v>
      </c>
      <c r="FD22" s="180"/>
      <c r="FE22" s="180"/>
      <c r="FF22" s="180"/>
      <c r="FG22" s="180"/>
      <c r="FH22" s="180"/>
      <c r="FI22" s="180"/>
      <c r="FJ22" s="180"/>
      <c r="FK22" s="180"/>
      <c r="FL22" s="180"/>
      <c r="FM22" s="180"/>
      <c r="FN22" s="180"/>
      <c r="FO22" s="180"/>
      <c r="FP22" s="180"/>
      <c r="FQ22" s="180"/>
    </row>
    <row r="23" spans="2:173" ht="15">
      <c r="B23" s="1390"/>
      <c r="C23" s="1192"/>
      <c r="D23" s="396" t="s">
        <v>34</v>
      </c>
      <c r="E23" s="140" t="s">
        <v>7</v>
      </c>
      <c r="F23" s="1408">
        <f>_xlfn.XLOOKUP(I23,[1]VIII_CI_A_2!$AI:$AI,[1]VIII_CI_A_2!$T:$T)</f>
        <v>1.6560000000000001</v>
      </c>
      <c r="G23" s="1409" t="s">
        <v>324</v>
      </c>
      <c r="I23" s="872" t="s">
        <v>2130</v>
      </c>
      <c r="FD23" s="180"/>
      <c r="FE23" s="180"/>
      <c r="FF23" s="180"/>
      <c r="FG23" s="180"/>
      <c r="FH23" s="180"/>
      <c r="FI23" s="180"/>
      <c r="FJ23" s="180"/>
      <c r="FK23" s="180"/>
      <c r="FL23" s="180"/>
      <c r="FM23" s="180"/>
      <c r="FN23" s="180"/>
      <c r="FO23" s="180"/>
      <c r="FP23" s="180"/>
      <c r="FQ23" s="180"/>
    </row>
    <row r="24" spans="2:173" ht="15">
      <c r="B24" s="1388" t="s">
        <v>54</v>
      </c>
      <c r="C24" s="1190" t="s">
        <v>727</v>
      </c>
      <c r="D24" s="175" t="s">
        <v>725</v>
      </c>
      <c r="E24" s="140" t="s">
        <v>32</v>
      </c>
      <c r="F24" s="1408">
        <f>_xlfn.XLOOKUP(I24,[1]VIII_CI_A_2!$AI:$AI,[1]VIII_CI_A_2!$T:$T)</f>
        <v>1.6285500000000002</v>
      </c>
      <c r="G24" s="1409" t="s">
        <v>324</v>
      </c>
      <c r="I24" s="872" t="s">
        <v>2131</v>
      </c>
      <c r="FD24" s="180"/>
      <c r="FE24" s="180"/>
      <c r="FF24" s="180"/>
      <c r="FG24" s="180"/>
      <c r="FH24" s="180"/>
      <c r="FI24" s="180"/>
      <c r="FJ24" s="180"/>
      <c r="FK24" s="180"/>
      <c r="FL24" s="180"/>
      <c r="FM24" s="180"/>
      <c r="FN24" s="180"/>
      <c r="FO24" s="180"/>
      <c r="FP24" s="180"/>
      <c r="FQ24" s="180"/>
    </row>
    <row r="25" spans="2:173" ht="15">
      <c r="B25" s="1389"/>
      <c r="C25" s="1191"/>
      <c r="D25" s="387" t="s">
        <v>726</v>
      </c>
      <c r="E25" s="140" t="s">
        <v>32</v>
      </c>
      <c r="F25" s="1408">
        <f>_xlfn.XLOOKUP(I25,[1]VIII_CI_A_2!$AI:$AI,[1]VIII_CI_A_2!$T:$T)</f>
        <v>1.5428952000000007</v>
      </c>
      <c r="G25" s="1409" t="s">
        <v>324</v>
      </c>
      <c r="I25" s="872" t="s">
        <v>2132</v>
      </c>
      <c r="FD25" s="180"/>
      <c r="FE25" s="180"/>
      <c r="FF25" s="180"/>
      <c r="FG25" s="180"/>
      <c r="FH25" s="180"/>
      <c r="FI25" s="180"/>
      <c r="FJ25" s="180"/>
      <c r="FK25" s="180"/>
      <c r="FL25" s="180"/>
      <c r="FM25" s="180"/>
      <c r="FN25" s="180"/>
      <c r="FO25" s="180"/>
      <c r="FP25" s="180"/>
      <c r="FQ25" s="180"/>
    </row>
    <row r="26" spans="2:173" ht="15">
      <c r="B26" s="1389"/>
      <c r="C26" s="1191"/>
      <c r="D26" s="387" t="s">
        <v>639</v>
      </c>
      <c r="E26" s="140" t="s">
        <v>32</v>
      </c>
      <c r="F26" s="1408">
        <f>_xlfn.XLOOKUP(I26,[1]VIII_CI_A_2!$AI:$AI,[1]VIII_CI_A_2!$T:$T)</f>
        <v>1.4572800000000004</v>
      </c>
      <c r="G26" s="1409" t="s">
        <v>324</v>
      </c>
      <c r="I26" s="872" t="s">
        <v>2133</v>
      </c>
      <c r="FD26" s="180"/>
      <c r="FE26" s="180"/>
      <c r="FF26" s="180"/>
      <c r="FG26" s="180"/>
      <c r="FH26" s="180"/>
      <c r="FI26" s="180"/>
      <c r="FJ26" s="180"/>
      <c r="FK26" s="180"/>
      <c r="FL26" s="180"/>
      <c r="FM26" s="180"/>
      <c r="FN26" s="180"/>
      <c r="FO26" s="180"/>
      <c r="FP26" s="180"/>
      <c r="FQ26" s="180"/>
    </row>
    <row r="27" spans="2:173" ht="15">
      <c r="B27" s="1390"/>
      <c r="C27" s="1192"/>
      <c r="D27" s="396" t="s">
        <v>34</v>
      </c>
      <c r="E27" s="140" t="s">
        <v>32</v>
      </c>
      <c r="F27" s="1408">
        <f>_xlfn.XLOOKUP(I27,[1]VIII_CI_A_2!$AI:$AI,[1]VIII_CI_A_2!$T:$T)</f>
        <v>1.4241600000000001</v>
      </c>
      <c r="G27" s="1409" t="s">
        <v>324</v>
      </c>
      <c r="I27" s="872" t="s">
        <v>2134</v>
      </c>
      <c r="FD27" s="180"/>
      <c r="FE27" s="180"/>
      <c r="FF27" s="180"/>
      <c r="FG27" s="180"/>
      <c r="FH27" s="180"/>
      <c r="FI27" s="180"/>
      <c r="FJ27" s="180"/>
      <c r="FK27" s="180"/>
      <c r="FL27" s="180"/>
      <c r="FM27" s="180"/>
      <c r="FN27" s="180"/>
      <c r="FO27" s="180"/>
      <c r="FP27" s="180"/>
      <c r="FQ27" s="180"/>
    </row>
    <row r="28" spans="2:173" ht="15">
      <c r="B28" s="1388" t="s">
        <v>260</v>
      </c>
      <c r="C28" s="1190" t="s">
        <v>749</v>
      </c>
      <c r="D28" s="175" t="s">
        <v>725</v>
      </c>
      <c r="E28" s="140" t="s">
        <v>33</v>
      </c>
      <c r="F28" s="1408">
        <f>_xlfn.XLOOKUP(I28,[1]VIII_CI_A_2!$AI:$AI,[1]VIII_CI_A_2!$T:$T)</f>
        <v>1.5715507500000001</v>
      </c>
      <c r="G28" s="1409" t="s">
        <v>324</v>
      </c>
      <c r="H28" s="181"/>
      <c r="I28" s="872" t="s">
        <v>2135</v>
      </c>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c r="CC28" s="83"/>
      <c r="CD28" s="83"/>
      <c r="CE28" s="83"/>
      <c r="CF28" s="83"/>
      <c r="CG28" s="83"/>
      <c r="CH28" s="83"/>
      <c r="CI28" s="83"/>
      <c r="CJ28" s="83"/>
      <c r="CK28" s="83"/>
      <c r="CL28" s="83"/>
      <c r="CM28" s="83"/>
      <c r="CN28" s="83"/>
      <c r="CO28" s="83"/>
      <c r="CP28" s="83"/>
      <c r="CQ28" s="83"/>
      <c r="CR28" s="83"/>
      <c r="CS28" s="83"/>
      <c r="CT28" s="83"/>
      <c r="CU28" s="83"/>
      <c r="CV28" s="83"/>
      <c r="CW28" s="83"/>
      <c r="CX28" s="83"/>
      <c r="CY28" s="83"/>
      <c r="CZ28" s="83"/>
      <c r="DA28" s="83"/>
      <c r="DB28" s="83"/>
      <c r="DC28" s="83"/>
      <c r="DD28" s="83"/>
      <c r="DE28" s="83"/>
      <c r="DF28" s="83"/>
      <c r="DG28" s="83"/>
      <c r="DH28" s="83"/>
      <c r="DI28" s="83"/>
      <c r="DJ28" s="83"/>
      <c r="DK28" s="83"/>
      <c r="DL28" s="83"/>
      <c r="DM28" s="83"/>
      <c r="DN28" s="83"/>
      <c r="DO28" s="83"/>
      <c r="DP28" s="83"/>
      <c r="DQ28" s="83"/>
      <c r="DR28" s="83"/>
      <c r="DS28" s="83"/>
      <c r="DT28" s="83"/>
      <c r="DU28" s="83"/>
      <c r="DV28" s="83"/>
      <c r="DW28" s="83"/>
      <c r="DX28" s="83"/>
      <c r="DY28" s="83"/>
      <c r="DZ28" s="83"/>
      <c r="EA28" s="83"/>
      <c r="EB28" s="83"/>
      <c r="EC28" s="83"/>
      <c r="ED28" s="83"/>
      <c r="EE28" s="83"/>
      <c r="EF28" s="83"/>
      <c r="EG28" s="83"/>
      <c r="EH28" s="83"/>
      <c r="EI28" s="83"/>
      <c r="EJ28" s="83"/>
      <c r="EK28" s="83"/>
      <c r="EL28" s="83"/>
      <c r="EM28" s="83"/>
      <c r="EN28" s="83"/>
      <c r="EO28" s="83"/>
      <c r="EP28" s="83"/>
      <c r="EQ28" s="83"/>
      <c r="ER28" s="83"/>
      <c r="ES28" s="83"/>
      <c r="ET28" s="83"/>
      <c r="EU28" s="83"/>
      <c r="EV28" s="83"/>
      <c r="EW28" s="83"/>
      <c r="EX28" s="83"/>
      <c r="EY28" s="83"/>
      <c r="EZ28" s="83"/>
      <c r="FA28" s="83"/>
      <c r="FB28" s="83"/>
      <c r="FC28" s="83"/>
      <c r="FD28" s="83"/>
      <c r="FE28" s="83"/>
      <c r="FF28" s="83"/>
      <c r="FG28" s="83"/>
      <c r="FH28" s="83"/>
      <c r="FI28" s="83"/>
      <c r="FJ28" s="83"/>
      <c r="FK28" s="83"/>
      <c r="FL28" s="83"/>
      <c r="FM28" s="83"/>
      <c r="FN28" s="83"/>
      <c r="FO28" s="83"/>
      <c r="FP28" s="83"/>
      <c r="FQ28" s="83"/>
    </row>
    <row r="29" spans="2:173" ht="15">
      <c r="B29" s="1389"/>
      <c r="C29" s="1191"/>
      <c r="D29" s="387" t="s">
        <v>726</v>
      </c>
      <c r="E29" s="140" t="s">
        <v>33</v>
      </c>
      <c r="F29" s="1408">
        <f>_xlfn.XLOOKUP(I29,[1]VIII_CI_A_2!$AI:$AI,[1]VIII_CI_A_2!$T:$T)</f>
        <v>1.4888938680000006</v>
      </c>
      <c r="G29" s="1409" t="s">
        <v>324</v>
      </c>
      <c r="I29" s="872" t="s">
        <v>2136</v>
      </c>
      <c r="FD29" s="180"/>
      <c r="FE29" s="180"/>
      <c r="FF29" s="180"/>
      <c r="FG29" s="180"/>
      <c r="FH29" s="180"/>
      <c r="FI29" s="180"/>
      <c r="FJ29" s="180"/>
      <c r="FK29" s="180"/>
      <c r="FL29" s="180"/>
      <c r="FM29" s="180"/>
      <c r="FN29" s="180"/>
      <c r="FO29" s="180"/>
      <c r="FP29" s="180"/>
      <c r="FQ29" s="180"/>
    </row>
    <row r="30" spans="2:173" ht="15">
      <c r="B30" s="1389"/>
      <c r="C30" s="1191"/>
      <c r="D30" s="387" t="s">
        <v>639</v>
      </c>
      <c r="E30" s="140" t="s">
        <v>33</v>
      </c>
      <c r="F30" s="1408">
        <f>_xlfn.XLOOKUP(I30,[1]VIII_CI_A_2!$AI:$AI,[1]VIII_CI_A_2!$T:$T)</f>
        <v>1.4062752000000003</v>
      </c>
      <c r="G30" s="1409" t="s">
        <v>324</v>
      </c>
      <c r="I30" s="872" t="s">
        <v>2137</v>
      </c>
      <c r="FD30" s="180"/>
      <c r="FE30" s="180"/>
      <c r="FF30" s="180"/>
      <c r="FG30" s="180"/>
      <c r="FH30" s="180"/>
      <c r="FI30" s="180"/>
      <c r="FJ30" s="180"/>
      <c r="FK30" s="180"/>
      <c r="FL30" s="180"/>
      <c r="FM30" s="180"/>
      <c r="FN30" s="180"/>
      <c r="FO30" s="180"/>
      <c r="FP30" s="180"/>
      <c r="FQ30" s="180"/>
    </row>
    <row r="31" spans="2:173" ht="15">
      <c r="B31" s="1390"/>
      <c r="C31" s="1192"/>
      <c r="D31" s="396" t="s">
        <v>34</v>
      </c>
      <c r="E31" s="140" t="s">
        <v>33</v>
      </c>
      <c r="F31" s="1408">
        <f>_xlfn.XLOOKUP(I31,[1]VIII_CI_A_2!$AI:$AI,[1]VIII_CI_A_2!$T:$T)</f>
        <v>1.3671936</v>
      </c>
      <c r="G31" s="1409" t="s">
        <v>324</v>
      </c>
      <c r="I31" s="872" t="s">
        <v>2138</v>
      </c>
      <c r="FD31" s="180"/>
      <c r="FE31" s="180"/>
      <c r="FF31" s="180"/>
      <c r="FG31" s="180"/>
      <c r="FH31" s="180"/>
      <c r="FI31" s="180"/>
      <c r="FJ31" s="180"/>
      <c r="FK31" s="180"/>
      <c r="FL31" s="180"/>
      <c r="FM31" s="180"/>
      <c r="FN31" s="180"/>
      <c r="FO31" s="180"/>
      <c r="FP31" s="180"/>
      <c r="FQ31" s="180"/>
    </row>
    <row r="32" spans="2:173">
      <c r="B32" s="1113" t="s">
        <v>2728</v>
      </c>
      <c r="C32" s="1114"/>
      <c r="D32" s="1114"/>
      <c r="E32" s="1115"/>
      <c r="F32" s="1113" t="s">
        <v>19</v>
      </c>
      <c r="G32" s="1115"/>
      <c r="FD32" s="180"/>
      <c r="FE32" s="180"/>
      <c r="FF32" s="180"/>
      <c r="FG32" s="180"/>
      <c r="FH32" s="180"/>
      <c r="FI32" s="180"/>
      <c r="FJ32" s="180"/>
      <c r="FK32" s="180"/>
      <c r="FL32" s="180"/>
      <c r="FM32" s="180"/>
      <c r="FN32" s="180"/>
      <c r="FO32" s="180"/>
      <c r="FP32" s="180"/>
      <c r="FQ32" s="180"/>
    </row>
    <row r="33" spans="2:173" ht="15">
      <c r="B33" s="1093">
        <v>11</v>
      </c>
      <c r="C33" s="1093" t="s">
        <v>1089</v>
      </c>
      <c r="D33" s="175" t="s">
        <v>725</v>
      </c>
      <c r="E33" s="140" t="s">
        <v>7</v>
      </c>
      <c r="F33" s="1408">
        <f>_xlfn.XLOOKUP(I33,[1]VIII_CI_A_2!$AI:$AI,[1]VIII_CI_A_2!$T:$T)</f>
        <v>2.2050000000000001</v>
      </c>
      <c r="G33" s="1409" t="s">
        <v>324</v>
      </c>
      <c r="I33" s="872" t="s">
        <v>2139</v>
      </c>
      <c r="FD33" s="180"/>
      <c r="FE33" s="180"/>
      <c r="FF33" s="180"/>
      <c r="FG33" s="180"/>
      <c r="FH33" s="180"/>
      <c r="FI33" s="180"/>
      <c r="FJ33" s="180"/>
      <c r="FK33" s="180"/>
      <c r="FL33" s="180"/>
      <c r="FM33" s="180"/>
      <c r="FN33" s="180"/>
      <c r="FO33" s="180"/>
      <c r="FP33" s="180"/>
      <c r="FQ33" s="180"/>
    </row>
    <row r="34" spans="2:173" ht="15">
      <c r="B34" s="1094"/>
      <c r="C34" s="1094"/>
      <c r="D34" s="387" t="s">
        <v>726</v>
      </c>
      <c r="E34" s="140" t="s">
        <v>7</v>
      </c>
      <c r="F34" s="1408">
        <f>_xlfn.XLOOKUP(I34,[1]VIII_CI_A_2!$AI:$AI,[1]VIII_CI_A_2!$T:$T)</f>
        <v>2.0422321920000011</v>
      </c>
      <c r="G34" s="1409" t="s">
        <v>324</v>
      </c>
      <c r="I34" s="872" t="s">
        <v>2140</v>
      </c>
      <c r="FD34" s="180"/>
      <c r="FE34" s="180"/>
      <c r="FF34" s="180"/>
      <c r="FG34" s="180"/>
      <c r="FH34" s="180"/>
      <c r="FI34" s="180"/>
      <c r="FJ34" s="180"/>
      <c r="FK34" s="180"/>
      <c r="FL34" s="180"/>
      <c r="FM34" s="180"/>
      <c r="FN34" s="180"/>
      <c r="FO34" s="180"/>
      <c r="FP34" s="180"/>
      <c r="FQ34" s="180"/>
    </row>
    <row r="35" spans="2:173" ht="15">
      <c r="B35" s="1094"/>
      <c r="C35" s="1094"/>
      <c r="D35" s="387" t="s">
        <v>639</v>
      </c>
      <c r="E35" s="140" t="s">
        <v>7</v>
      </c>
      <c r="F35" s="1408">
        <f>_xlfn.XLOOKUP(I35,[1]VIII_CI_A_2!$AI:$AI,[1]VIII_CI_A_2!$T:$T)</f>
        <v>1.8565747200000007</v>
      </c>
      <c r="G35" s="1409" t="s">
        <v>324</v>
      </c>
      <c r="I35" s="872" t="s">
        <v>2141</v>
      </c>
      <c r="FD35" s="180"/>
      <c r="FE35" s="180"/>
      <c r="FF35" s="180"/>
      <c r="FG35" s="180"/>
      <c r="FH35" s="180"/>
      <c r="FI35" s="180"/>
      <c r="FJ35" s="180"/>
      <c r="FK35" s="180"/>
      <c r="FL35" s="180"/>
      <c r="FM35" s="180"/>
      <c r="FN35" s="180"/>
      <c r="FO35" s="180"/>
      <c r="FP35" s="180"/>
      <c r="FQ35" s="180"/>
    </row>
    <row r="36" spans="2:173" ht="15">
      <c r="B36" s="1095"/>
      <c r="C36" s="1095"/>
      <c r="D36" s="396" t="s">
        <v>34</v>
      </c>
      <c r="E36" s="140" t="s">
        <v>7</v>
      </c>
      <c r="F36" s="1408">
        <f>_xlfn.XLOOKUP(I36,[1]VIII_CI_A_2!$AI:$AI,[1]VIII_CI_A_2!$T:$T)</f>
        <v>1.6877952000000001</v>
      </c>
      <c r="G36" s="1409" t="s">
        <v>324</v>
      </c>
      <c r="I36" s="872" t="s">
        <v>2142</v>
      </c>
      <c r="FD36" s="180"/>
      <c r="FE36" s="180"/>
      <c r="FF36" s="180"/>
      <c r="FG36" s="180"/>
      <c r="FH36" s="180"/>
      <c r="FI36" s="180"/>
      <c r="FJ36" s="180"/>
      <c r="FK36" s="180"/>
      <c r="FL36" s="180"/>
      <c r="FM36" s="180"/>
      <c r="FN36" s="180"/>
      <c r="FO36" s="180"/>
      <c r="FP36" s="180"/>
      <c r="FQ36" s="180"/>
    </row>
    <row r="37" spans="2:173" ht="15">
      <c r="B37" s="1093">
        <v>12</v>
      </c>
      <c r="C37" s="1093" t="s">
        <v>746</v>
      </c>
      <c r="D37" s="175" t="s">
        <v>725</v>
      </c>
      <c r="E37" s="140" t="s">
        <v>7</v>
      </c>
      <c r="F37" s="1408">
        <f>_xlfn.XLOOKUP(I37,[1]VIII_CI_A_2!$AI:$AI,[1]VIII_CI_A_2!$T:$T)</f>
        <v>2.2050000000000001</v>
      </c>
      <c r="G37" s="1409" t="s">
        <v>324</v>
      </c>
      <c r="I37" s="872" t="s">
        <v>2143</v>
      </c>
      <c r="FD37" s="180"/>
      <c r="FE37" s="180"/>
      <c r="FF37" s="180"/>
      <c r="FG37" s="180"/>
      <c r="FH37" s="180"/>
      <c r="FI37" s="180"/>
      <c r="FJ37" s="180"/>
      <c r="FK37" s="180"/>
      <c r="FL37" s="180"/>
      <c r="FM37" s="180"/>
      <c r="FN37" s="180"/>
      <c r="FO37" s="180"/>
      <c r="FP37" s="180"/>
      <c r="FQ37" s="180"/>
    </row>
    <row r="38" spans="2:173" ht="15">
      <c r="B38" s="1094"/>
      <c r="C38" s="1094"/>
      <c r="D38" s="387" t="s">
        <v>726</v>
      </c>
      <c r="E38" s="140" t="s">
        <v>7</v>
      </c>
      <c r="F38" s="1408">
        <f>_xlfn.XLOOKUP(I38,[1]VIII_CI_A_2!$AI:$AI,[1]VIII_CI_A_2!$T:$T)</f>
        <v>2.0422321920000011</v>
      </c>
      <c r="G38" s="1409" t="s">
        <v>324</v>
      </c>
      <c r="I38" s="872" t="s">
        <v>2144</v>
      </c>
      <c r="FD38" s="180"/>
      <c r="FE38" s="180"/>
      <c r="FF38" s="180"/>
      <c r="FG38" s="180"/>
      <c r="FH38" s="180"/>
      <c r="FI38" s="180"/>
      <c r="FJ38" s="180"/>
      <c r="FK38" s="180"/>
      <c r="FL38" s="180"/>
      <c r="FM38" s="180"/>
      <c r="FN38" s="180"/>
      <c r="FO38" s="180"/>
      <c r="FP38" s="180"/>
      <c r="FQ38" s="180"/>
    </row>
    <row r="39" spans="2:173" ht="15.75" customHeight="1">
      <c r="B39" s="1094"/>
      <c r="C39" s="1094"/>
      <c r="D39" s="387" t="s">
        <v>639</v>
      </c>
      <c r="E39" s="140" t="s">
        <v>7</v>
      </c>
      <c r="F39" s="1408">
        <f>_xlfn.XLOOKUP(I39,[1]VIII_CI_A_2!$AI:$AI,[1]VIII_CI_A_2!$T:$T)</f>
        <v>1.8565747200000007</v>
      </c>
      <c r="G39" s="1409" t="s">
        <v>324</v>
      </c>
      <c r="I39" s="872" t="s">
        <v>2145</v>
      </c>
    </row>
    <row r="40" spans="2:173" ht="15">
      <c r="B40" s="1095"/>
      <c r="C40" s="1095"/>
      <c r="D40" s="396" t="s">
        <v>34</v>
      </c>
      <c r="E40" s="140" t="s">
        <v>7</v>
      </c>
      <c r="F40" s="1408">
        <f>_xlfn.XLOOKUP(I40,[1]VIII_CI_A_2!$AI:$AI,[1]VIII_CI_A_2!$T:$T)</f>
        <v>1.6877952000000001</v>
      </c>
      <c r="G40" s="1409" t="s">
        <v>324</v>
      </c>
      <c r="I40" s="872" t="s">
        <v>2146</v>
      </c>
    </row>
    <row r="41" spans="2:173" ht="15">
      <c r="B41" s="1093">
        <v>13</v>
      </c>
      <c r="C41" s="1093" t="s">
        <v>746</v>
      </c>
      <c r="D41" s="175" t="s">
        <v>725</v>
      </c>
      <c r="E41" s="140" t="s">
        <v>32</v>
      </c>
      <c r="F41" s="1408">
        <f>_xlfn.XLOOKUP(I41,[1]VIII_CI_A_2!$AI:$AI,[1]VIII_CI_A_2!$T:$T)</f>
        <v>1.56760604</v>
      </c>
      <c r="G41" s="1409" t="s">
        <v>324</v>
      </c>
      <c r="I41" s="872" t="s">
        <v>2147</v>
      </c>
      <c r="EW41" s="185"/>
      <c r="EX41" s="185"/>
      <c r="EY41" s="185"/>
      <c r="EZ41" s="185"/>
      <c r="FA41" s="185"/>
      <c r="FB41" s="185"/>
      <c r="FC41" s="185"/>
    </row>
    <row r="42" spans="2:173" ht="15">
      <c r="B42" s="1094"/>
      <c r="C42" s="1094"/>
      <c r="D42" s="387" t="s">
        <v>726</v>
      </c>
      <c r="E42" s="140" t="s">
        <v>32</v>
      </c>
      <c r="F42" s="1408">
        <f>_xlfn.XLOOKUP(I42,[1]VIII_CI_A_2!$AI:$AI,[1]VIII_CI_A_2!$T:$T)</f>
        <v>1.4851566329600008</v>
      </c>
      <c r="G42" s="1409" t="s">
        <v>324</v>
      </c>
      <c r="I42" s="872" t="s">
        <v>2148</v>
      </c>
      <c r="EW42" s="185"/>
      <c r="EX42" s="185"/>
      <c r="EY42" s="185"/>
      <c r="EZ42" s="185"/>
      <c r="FA42" s="185"/>
      <c r="FB42" s="185"/>
      <c r="FC42" s="185"/>
    </row>
    <row r="43" spans="2:173" ht="25.5" customHeight="1">
      <c r="B43" s="1094"/>
      <c r="C43" s="1094"/>
      <c r="D43" s="387" t="s">
        <v>639</v>
      </c>
      <c r="E43" s="140" t="s">
        <v>32</v>
      </c>
      <c r="F43" s="1408">
        <f>_xlfn.XLOOKUP(I43,[1]VIII_CI_A_2!$AI:$AI,[1]VIII_CI_A_2!$T:$T)</f>
        <v>1.4027453440000004</v>
      </c>
      <c r="G43" s="1409" t="s">
        <v>324</v>
      </c>
      <c r="I43" s="872" t="s">
        <v>2149</v>
      </c>
      <c r="FD43" s="180"/>
      <c r="FE43" s="180"/>
      <c r="FF43" s="180"/>
      <c r="FG43" s="180"/>
      <c r="FH43" s="180"/>
      <c r="FI43" s="180"/>
      <c r="FJ43" s="180"/>
      <c r="FK43" s="180"/>
      <c r="FL43" s="180"/>
      <c r="FM43" s="180"/>
      <c r="FN43" s="180"/>
      <c r="FO43" s="180"/>
      <c r="FP43" s="180"/>
      <c r="FQ43" s="180"/>
    </row>
    <row r="44" spans="2:173" ht="15">
      <c r="B44" s="1095"/>
      <c r="C44" s="1095"/>
      <c r="D44" s="396" t="s">
        <v>34</v>
      </c>
      <c r="E44" s="140" t="s">
        <v>32</v>
      </c>
      <c r="F44" s="1408">
        <f>_xlfn.XLOOKUP(I44,[1]VIII_CI_A_2!$AI:$AI,[1]VIII_CI_A_2!$T:$T)</f>
        <v>1.3708647680000001</v>
      </c>
      <c r="G44" s="1409" t="s">
        <v>324</v>
      </c>
      <c r="I44" s="872" t="s">
        <v>2150</v>
      </c>
      <c r="FD44" s="180"/>
      <c r="FE44" s="180"/>
      <c r="FF44" s="180"/>
      <c r="FG44" s="180"/>
      <c r="FH44" s="180"/>
      <c r="FI44" s="180"/>
      <c r="FJ44" s="180"/>
      <c r="FK44" s="180"/>
      <c r="FL44" s="180"/>
      <c r="FM44" s="180"/>
      <c r="FN44" s="180"/>
      <c r="FO44" s="180"/>
      <c r="FP44" s="180"/>
      <c r="FQ44" s="180"/>
    </row>
    <row r="45" spans="2:173" ht="15">
      <c r="B45" s="1093">
        <v>14</v>
      </c>
      <c r="C45" s="1093" t="s">
        <v>727</v>
      </c>
      <c r="D45" s="175" t="s">
        <v>725</v>
      </c>
      <c r="E45" s="140" t="s">
        <v>33</v>
      </c>
      <c r="F45" s="1408">
        <f>_xlfn.XLOOKUP(I45,[1]VIII_CI_A_2!$AI:$AI,[1]VIII_CI_A_2!$T:$T)</f>
        <v>1.5127398286</v>
      </c>
      <c r="G45" s="1409" t="s">
        <v>324</v>
      </c>
      <c r="I45" s="872" t="s">
        <v>2151</v>
      </c>
      <c r="FD45" s="180"/>
      <c r="FE45" s="180"/>
      <c r="FF45" s="180"/>
      <c r="FG45" s="180"/>
      <c r="FH45" s="180"/>
      <c r="FI45" s="180"/>
      <c r="FJ45" s="180"/>
      <c r="FK45" s="180"/>
      <c r="FL45" s="180"/>
      <c r="FM45" s="180"/>
      <c r="FN45" s="180"/>
      <c r="FO45" s="180"/>
      <c r="FP45" s="180"/>
      <c r="FQ45" s="180"/>
    </row>
    <row r="46" spans="2:173" ht="15">
      <c r="B46" s="1094"/>
      <c r="C46" s="1094"/>
      <c r="D46" s="387" t="s">
        <v>726</v>
      </c>
      <c r="E46" s="140" t="s">
        <v>33</v>
      </c>
      <c r="F46" s="1408">
        <f>_xlfn.XLOOKUP(I46,[1]VIII_CI_A_2!$AI:$AI,[1]VIII_CI_A_2!$T:$T)</f>
        <v>1.4331761508064005</v>
      </c>
      <c r="G46" s="1409" t="s">
        <v>324</v>
      </c>
      <c r="I46" s="872" t="s">
        <v>2152</v>
      </c>
      <c r="FD46" s="180"/>
      <c r="FE46" s="180"/>
      <c r="FF46" s="180"/>
      <c r="FG46" s="180"/>
      <c r="FH46" s="180"/>
      <c r="FI46" s="180"/>
      <c r="FJ46" s="180"/>
      <c r="FK46" s="180"/>
      <c r="FL46" s="180"/>
      <c r="FM46" s="180"/>
      <c r="FN46" s="180"/>
      <c r="FO46" s="180"/>
      <c r="FP46" s="180"/>
      <c r="FQ46" s="180"/>
    </row>
    <row r="47" spans="2:173" ht="15">
      <c r="B47" s="1094"/>
      <c r="C47" s="1094"/>
      <c r="D47" s="387" t="s">
        <v>639</v>
      </c>
      <c r="E47" s="140" t="s">
        <v>33</v>
      </c>
      <c r="F47" s="1408">
        <f>_xlfn.XLOOKUP(I47,[1]VIII_CI_A_2!$AI:$AI,[1]VIII_CI_A_2!$T:$T)</f>
        <v>1.3536492569600003</v>
      </c>
      <c r="G47" s="1409" t="s">
        <v>324</v>
      </c>
      <c r="I47" s="872" t="s">
        <v>2153</v>
      </c>
      <c r="FD47" s="180"/>
      <c r="FE47" s="180"/>
      <c r="FF47" s="180"/>
      <c r="FG47" s="180"/>
      <c r="FH47" s="180"/>
      <c r="FI47" s="180"/>
      <c r="FJ47" s="180"/>
      <c r="FK47" s="180"/>
      <c r="FL47" s="180"/>
      <c r="FM47" s="180"/>
      <c r="FN47" s="180"/>
      <c r="FO47" s="180"/>
      <c r="FP47" s="180"/>
      <c r="FQ47" s="180"/>
    </row>
    <row r="48" spans="2:173" ht="15">
      <c r="B48" s="1095"/>
      <c r="C48" s="1095"/>
      <c r="D48" s="396" t="s">
        <v>34</v>
      </c>
      <c r="E48" s="140" t="s">
        <v>33</v>
      </c>
      <c r="F48" s="1408">
        <f>_xlfn.XLOOKUP(I48,[1]VIII_CI_A_2!$AI:$AI,[1]VIII_CI_A_2!$T:$T)</f>
        <v>1.31603017728</v>
      </c>
      <c r="G48" s="1409" t="s">
        <v>324</v>
      </c>
      <c r="I48" s="872" t="s">
        <v>2154</v>
      </c>
      <c r="FD48" s="180"/>
      <c r="FE48" s="180"/>
      <c r="FF48" s="180"/>
      <c r="FG48" s="180"/>
      <c r="FH48" s="180"/>
      <c r="FI48" s="180"/>
      <c r="FJ48" s="180"/>
      <c r="FK48" s="180"/>
      <c r="FL48" s="180"/>
      <c r="FM48" s="180"/>
      <c r="FN48" s="180"/>
      <c r="FO48" s="180"/>
      <c r="FP48" s="180"/>
      <c r="FQ48" s="180"/>
    </row>
    <row r="49" spans="2:173">
      <c r="B49" s="1164" t="s">
        <v>353</v>
      </c>
      <c r="C49" s="1164"/>
      <c r="D49" s="1164"/>
      <c r="E49" s="1164"/>
      <c r="F49" s="1164"/>
      <c r="G49" s="1164"/>
      <c r="FD49" s="180"/>
      <c r="FE49" s="180"/>
      <c r="FF49" s="180"/>
      <c r="FG49" s="180"/>
      <c r="FH49" s="180"/>
      <c r="FI49" s="180"/>
      <c r="FJ49" s="180"/>
      <c r="FK49" s="180"/>
      <c r="FL49" s="180"/>
      <c r="FM49" s="180"/>
      <c r="FN49" s="180"/>
      <c r="FO49" s="180"/>
      <c r="FP49" s="180"/>
      <c r="FQ49" s="180"/>
    </row>
    <row r="50" spans="2:173" ht="12.75" customHeight="1">
      <c r="B50" s="1386" t="s">
        <v>2729</v>
      </c>
      <c r="C50" s="1386"/>
      <c r="D50" s="1386"/>
      <c r="E50" s="1386"/>
      <c r="F50" s="1386"/>
      <c r="G50" s="1386"/>
      <c r="FD50" s="180"/>
      <c r="FE50" s="180"/>
      <c r="FF50" s="180"/>
      <c r="FG50" s="180"/>
      <c r="FH50" s="180"/>
      <c r="FI50" s="180"/>
      <c r="FJ50" s="180"/>
      <c r="FK50" s="180"/>
      <c r="FL50" s="180"/>
      <c r="FM50" s="180"/>
      <c r="FN50" s="180"/>
      <c r="FO50" s="180"/>
      <c r="FP50" s="180"/>
      <c r="FQ50" s="180"/>
    </row>
    <row r="51" spans="2:173" ht="26.25" customHeight="1">
      <c r="B51" s="1386" t="s">
        <v>2730</v>
      </c>
      <c r="C51" s="1386"/>
      <c r="D51" s="1386"/>
      <c r="E51" s="1386"/>
      <c r="F51" s="1386"/>
      <c r="G51" s="1386"/>
      <c r="FD51" s="180"/>
      <c r="FE51" s="180"/>
      <c r="FF51" s="180"/>
      <c r="FG51" s="180"/>
      <c r="FH51" s="180"/>
      <c r="FI51" s="180"/>
      <c r="FJ51" s="180"/>
      <c r="FK51" s="180"/>
      <c r="FL51" s="180"/>
      <c r="FM51" s="180"/>
      <c r="FN51" s="180"/>
      <c r="FO51" s="180"/>
      <c r="FP51" s="180"/>
      <c r="FQ51" s="180"/>
    </row>
  </sheetData>
  <mergeCells count="63">
    <mergeCell ref="F39:G39"/>
    <mergeCell ref="F45:G45"/>
    <mergeCell ref="F46:G46"/>
    <mergeCell ref="F47:G47"/>
    <mergeCell ref="F48:G48"/>
    <mergeCell ref="F40:G40"/>
    <mergeCell ref="F41:G41"/>
    <mergeCell ref="F42:G42"/>
    <mergeCell ref="F43:G43"/>
    <mergeCell ref="F44:G44"/>
    <mergeCell ref="F34:G34"/>
    <mergeCell ref="F35:G35"/>
    <mergeCell ref="F36:G36"/>
    <mergeCell ref="F37:G37"/>
    <mergeCell ref="F38:G38"/>
    <mergeCell ref="F28:G28"/>
    <mergeCell ref="F29:G29"/>
    <mergeCell ref="F30:G30"/>
    <mergeCell ref="F31:G31"/>
    <mergeCell ref="F33:G33"/>
    <mergeCell ref="F23:G23"/>
    <mergeCell ref="F24:G24"/>
    <mergeCell ref="F25:G25"/>
    <mergeCell ref="F26:G26"/>
    <mergeCell ref="F27:G27"/>
    <mergeCell ref="B51:G51"/>
    <mergeCell ref="B50:G50"/>
    <mergeCell ref="B8:G8"/>
    <mergeCell ref="B49:G49"/>
    <mergeCell ref="B24:B27"/>
    <mergeCell ref="C24:C27"/>
    <mergeCell ref="B28:B31"/>
    <mergeCell ref="C28:C31"/>
    <mergeCell ref="B33:B36"/>
    <mergeCell ref="C33:C36"/>
    <mergeCell ref="B37:B40"/>
    <mergeCell ref="B45:B48"/>
    <mergeCell ref="F17:G17"/>
    <mergeCell ref="F18:G18"/>
    <mergeCell ref="F19:G19"/>
    <mergeCell ref="F20:G20"/>
    <mergeCell ref="B3:G3"/>
    <mergeCell ref="B4:G4"/>
    <mergeCell ref="B41:B44"/>
    <mergeCell ref="C41:C44"/>
    <mergeCell ref="B6:B7"/>
    <mergeCell ref="C6:C7"/>
    <mergeCell ref="D6:D7"/>
    <mergeCell ref="E6:E7"/>
    <mergeCell ref="F16:G16"/>
    <mergeCell ref="B16:E16"/>
    <mergeCell ref="F32:G32"/>
    <mergeCell ref="B32:E32"/>
    <mergeCell ref="B9:E9"/>
    <mergeCell ref="F6:G7"/>
    <mergeCell ref="F21:G21"/>
    <mergeCell ref="F22:G22"/>
    <mergeCell ref="C17:C19"/>
    <mergeCell ref="B17:B19"/>
    <mergeCell ref="B20:B23"/>
    <mergeCell ref="C20:C23"/>
    <mergeCell ref="C45:C48"/>
    <mergeCell ref="C37:C40"/>
  </mergeCells>
  <pageMargins left="0.47244094488188998" right="0.196850393700787" top="0.47244094488188998" bottom="0.39370078740157499" header="0.31496062992126" footer="0.196850393700787"/>
  <pageSetup paperSize="9" scale="82" firstPageNumber="138" fitToHeight="0" orientation="portrait" useFirstPageNumber="1" r:id="rId1"/>
  <headerFooter alignWithMargins="0">
    <oddHeader>&amp;CDRAFT</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Foaie26">
    <tabColor rgb="FF00B008"/>
    <pageSetUpPr fitToPage="1"/>
  </sheetPr>
  <dimension ref="A1:HH50"/>
  <sheetViews>
    <sheetView topLeftCell="A9" zoomScale="115" zoomScaleNormal="115" workbookViewId="0">
      <selection activeCell="C15" sqref="C15"/>
    </sheetView>
  </sheetViews>
  <sheetFormatPr defaultColWidth="9" defaultRowHeight="12.75"/>
  <cols>
    <col min="1" max="1" width="8" style="8" customWidth="1"/>
    <col min="2" max="2" width="4.28515625" style="39" customWidth="1"/>
    <col min="3" max="3" width="41.42578125" style="39" customWidth="1"/>
    <col min="4" max="4" width="15.28515625" style="39" customWidth="1"/>
    <col min="5" max="5" width="18.85546875" style="39" customWidth="1"/>
    <col min="6" max="6" width="12" style="39" customWidth="1"/>
    <col min="7" max="7" width="10.42578125" style="39" customWidth="1"/>
    <col min="8" max="11" width="9.140625" style="39"/>
    <col min="12" max="12" width="0" style="39" hidden="1" customWidth="1"/>
    <col min="13" max="13" width="9" style="39" hidden="1" customWidth="1"/>
    <col min="14" max="14" width="0" style="39" hidden="1" customWidth="1"/>
    <col min="15" max="202" width="9.140625" style="39"/>
    <col min="203" max="213" width="9.140625" style="8"/>
    <col min="214" max="214" width="4.42578125" style="8" customWidth="1"/>
    <col min="215" max="215" width="32.28515625" style="8" customWidth="1"/>
    <col min="216" max="216" width="7.7109375" style="8" customWidth="1"/>
    <col min="217" max="222" width="8.85546875" style="8" customWidth="1"/>
    <col min="223" max="224" width="9.140625" style="8" customWidth="1"/>
    <col min="225" max="469" width="9.140625" style="8"/>
    <col min="470" max="470" width="4.42578125" style="8" customWidth="1"/>
    <col min="471" max="471" width="32.28515625" style="8" customWidth="1"/>
    <col min="472" max="472" width="7.7109375" style="8" customWidth="1"/>
    <col min="473" max="478" width="8.85546875" style="8" customWidth="1"/>
    <col min="479" max="480" width="9.140625" style="8" customWidth="1"/>
    <col min="481" max="725" width="9.140625" style="8"/>
    <col min="726" max="726" width="4.42578125" style="8" customWidth="1"/>
    <col min="727" max="727" width="32.28515625" style="8" customWidth="1"/>
    <col min="728" max="728" width="7.7109375" style="8" customWidth="1"/>
    <col min="729" max="734" width="8.85546875" style="8" customWidth="1"/>
    <col min="735" max="736" width="9.140625" style="8" customWidth="1"/>
    <col min="737" max="981" width="9.140625" style="8"/>
    <col min="982" max="982" width="4.42578125" style="8" customWidth="1"/>
    <col min="983" max="983" width="32.28515625" style="8" customWidth="1"/>
    <col min="984" max="984" width="7.7109375" style="8" customWidth="1"/>
    <col min="985" max="990" width="8.85546875" style="8" customWidth="1"/>
    <col min="991" max="992" width="9.140625" style="8" customWidth="1"/>
    <col min="993" max="1237" width="9.140625" style="8"/>
    <col min="1238" max="1238" width="4.42578125" style="8" customWidth="1"/>
    <col min="1239" max="1239" width="32.28515625" style="8" customWidth="1"/>
    <col min="1240" max="1240" width="7.7109375" style="8" customWidth="1"/>
    <col min="1241" max="1246" width="8.85546875" style="8" customWidth="1"/>
    <col min="1247" max="1248" width="9.140625" style="8" customWidth="1"/>
    <col min="1249" max="1493" width="9.140625" style="8"/>
    <col min="1494" max="1494" width="4.42578125" style="8" customWidth="1"/>
    <col min="1495" max="1495" width="32.28515625" style="8" customWidth="1"/>
    <col min="1496" max="1496" width="7.7109375" style="8" customWidth="1"/>
    <col min="1497" max="1502" width="8.85546875" style="8" customWidth="1"/>
    <col min="1503" max="1504" width="9.140625" style="8" customWidth="1"/>
    <col min="1505" max="1749" width="9.140625" style="8"/>
    <col min="1750" max="1750" width="4.42578125" style="8" customWidth="1"/>
    <col min="1751" max="1751" width="32.28515625" style="8" customWidth="1"/>
    <col min="1752" max="1752" width="7.7109375" style="8" customWidth="1"/>
    <col min="1753" max="1758" width="8.85546875" style="8" customWidth="1"/>
    <col min="1759" max="1760" width="9.140625" style="8" customWidth="1"/>
    <col min="1761" max="2005" width="9.140625" style="8"/>
    <col min="2006" max="2006" width="4.42578125" style="8" customWidth="1"/>
    <col min="2007" max="2007" width="32.28515625" style="8" customWidth="1"/>
    <col min="2008" max="2008" width="7.7109375" style="8" customWidth="1"/>
    <col min="2009" max="2014" width="8.85546875" style="8" customWidth="1"/>
    <col min="2015" max="2016" width="9.140625" style="8" customWidth="1"/>
    <col min="2017" max="2261" width="9.140625" style="8"/>
    <col min="2262" max="2262" width="4.42578125" style="8" customWidth="1"/>
    <col min="2263" max="2263" width="32.28515625" style="8" customWidth="1"/>
    <col min="2264" max="2264" width="7.7109375" style="8" customWidth="1"/>
    <col min="2265" max="2270" width="8.85546875" style="8" customWidth="1"/>
    <col min="2271" max="2272" width="9.140625" style="8" customWidth="1"/>
    <col min="2273" max="2517" width="9.140625" style="8"/>
    <col min="2518" max="2518" width="4.42578125" style="8" customWidth="1"/>
    <col min="2519" max="2519" width="32.28515625" style="8" customWidth="1"/>
    <col min="2520" max="2520" width="7.7109375" style="8" customWidth="1"/>
    <col min="2521" max="2526" width="8.85546875" style="8" customWidth="1"/>
    <col min="2527" max="2528" width="9.140625" style="8" customWidth="1"/>
    <col min="2529" max="2773" width="9.140625" style="8"/>
    <col min="2774" max="2774" width="4.42578125" style="8" customWidth="1"/>
    <col min="2775" max="2775" width="32.28515625" style="8" customWidth="1"/>
    <col min="2776" max="2776" width="7.7109375" style="8" customWidth="1"/>
    <col min="2777" max="2782" width="8.85546875" style="8" customWidth="1"/>
    <col min="2783" max="2784" width="9.140625" style="8" customWidth="1"/>
    <col min="2785" max="3029" width="9.140625" style="8"/>
    <col min="3030" max="3030" width="4.42578125" style="8" customWidth="1"/>
    <col min="3031" max="3031" width="32.28515625" style="8" customWidth="1"/>
    <col min="3032" max="3032" width="7.7109375" style="8" customWidth="1"/>
    <col min="3033" max="3038" width="8.85546875" style="8" customWidth="1"/>
    <col min="3039" max="3040" width="9.140625" style="8" customWidth="1"/>
    <col min="3041" max="3285" width="9.140625" style="8"/>
    <col min="3286" max="3286" width="4.42578125" style="8" customWidth="1"/>
    <col min="3287" max="3287" width="32.28515625" style="8" customWidth="1"/>
    <col min="3288" max="3288" width="7.7109375" style="8" customWidth="1"/>
    <col min="3289" max="3294" width="8.85546875" style="8" customWidth="1"/>
    <col min="3295" max="3296" width="9.140625" style="8" customWidth="1"/>
    <col min="3297" max="3541" width="9.140625" style="8"/>
    <col min="3542" max="3542" width="4.42578125" style="8" customWidth="1"/>
    <col min="3543" max="3543" width="32.28515625" style="8" customWidth="1"/>
    <col min="3544" max="3544" width="7.7109375" style="8" customWidth="1"/>
    <col min="3545" max="3550" width="8.85546875" style="8" customWidth="1"/>
    <col min="3551" max="3552" width="9.140625" style="8" customWidth="1"/>
    <col min="3553" max="3797" width="9.140625" style="8"/>
    <col min="3798" max="3798" width="4.42578125" style="8" customWidth="1"/>
    <col min="3799" max="3799" width="32.28515625" style="8" customWidth="1"/>
    <col min="3800" max="3800" width="7.7109375" style="8" customWidth="1"/>
    <col min="3801" max="3806" width="8.85546875" style="8" customWidth="1"/>
    <col min="3807" max="3808" width="9.140625" style="8" customWidth="1"/>
    <col min="3809" max="4053" width="9.140625" style="8"/>
    <col min="4054" max="4054" width="4.42578125" style="8" customWidth="1"/>
    <col min="4055" max="4055" width="32.28515625" style="8" customWidth="1"/>
    <col min="4056" max="4056" width="7.7109375" style="8" customWidth="1"/>
    <col min="4057" max="4062" width="8.85546875" style="8" customWidth="1"/>
    <col min="4063" max="4064" width="9.140625" style="8" customWidth="1"/>
    <col min="4065" max="4309" width="9.140625" style="8"/>
    <col min="4310" max="4310" width="4.42578125" style="8" customWidth="1"/>
    <col min="4311" max="4311" width="32.28515625" style="8" customWidth="1"/>
    <col min="4312" max="4312" width="7.7109375" style="8" customWidth="1"/>
    <col min="4313" max="4318" width="8.85546875" style="8" customWidth="1"/>
    <col min="4319" max="4320" width="9.140625" style="8" customWidth="1"/>
    <col min="4321" max="4565" width="9.140625" style="8"/>
    <col min="4566" max="4566" width="4.42578125" style="8" customWidth="1"/>
    <col min="4567" max="4567" width="32.28515625" style="8" customWidth="1"/>
    <col min="4568" max="4568" width="7.7109375" style="8" customWidth="1"/>
    <col min="4569" max="4574" width="8.85546875" style="8" customWidth="1"/>
    <col min="4575" max="4576" width="9.140625" style="8" customWidth="1"/>
    <col min="4577" max="4821" width="9.140625" style="8"/>
    <col min="4822" max="4822" width="4.42578125" style="8" customWidth="1"/>
    <col min="4823" max="4823" width="32.28515625" style="8" customWidth="1"/>
    <col min="4824" max="4824" width="7.7109375" style="8" customWidth="1"/>
    <col min="4825" max="4830" width="8.85546875" style="8" customWidth="1"/>
    <col min="4831" max="4832" width="9.140625" style="8" customWidth="1"/>
    <col min="4833" max="5077" width="9.140625" style="8"/>
    <col min="5078" max="5078" width="4.42578125" style="8" customWidth="1"/>
    <col min="5079" max="5079" width="32.28515625" style="8" customWidth="1"/>
    <col min="5080" max="5080" width="7.7109375" style="8" customWidth="1"/>
    <col min="5081" max="5086" width="8.85546875" style="8" customWidth="1"/>
    <col min="5087" max="5088" width="9.140625" style="8" customWidth="1"/>
    <col min="5089" max="5333" width="9.140625" style="8"/>
    <col min="5334" max="5334" width="4.42578125" style="8" customWidth="1"/>
    <col min="5335" max="5335" width="32.28515625" style="8" customWidth="1"/>
    <col min="5336" max="5336" width="7.7109375" style="8" customWidth="1"/>
    <col min="5337" max="5342" width="8.85546875" style="8" customWidth="1"/>
    <col min="5343" max="5344" width="9.140625" style="8" customWidth="1"/>
    <col min="5345" max="5589" width="9.140625" style="8"/>
    <col min="5590" max="5590" width="4.42578125" style="8" customWidth="1"/>
    <col min="5591" max="5591" width="32.28515625" style="8" customWidth="1"/>
    <col min="5592" max="5592" width="7.7109375" style="8" customWidth="1"/>
    <col min="5593" max="5598" width="8.85546875" style="8" customWidth="1"/>
    <col min="5599" max="5600" width="9.140625" style="8" customWidth="1"/>
    <col min="5601" max="5845" width="9.140625" style="8"/>
    <col min="5846" max="5846" width="4.42578125" style="8" customWidth="1"/>
    <col min="5847" max="5847" width="32.28515625" style="8" customWidth="1"/>
    <col min="5848" max="5848" width="7.7109375" style="8" customWidth="1"/>
    <col min="5849" max="5854" width="8.85546875" style="8" customWidth="1"/>
    <col min="5855" max="5856" width="9.140625" style="8" customWidth="1"/>
    <col min="5857" max="6101" width="9.140625" style="8"/>
    <col min="6102" max="6102" width="4.42578125" style="8" customWidth="1"/>
    <col min="6103" max="6103" width="32.28515625" style="8" customWidth="1"/>
    <col min="6104" max="6104" width="7.7109375" style="8" customWidth="1"/>
    <col min="6105" max="6110" width="8.85546875" style="8" customWidth="1"/>
    <col min="6111" max="6112" width="9.140625" style="8" customWidth="1"/>
    <col min="6113" max="6357" width="9.140625" style="8"/>
    <col min="6358" max="6358" width="4.42578125" style="8" customWidth="1"/>
    <col min="6359" max="6359" width="32.28515625" style="8" customWidth="1"/>
    <col min="6360" max="6360" width="7.7109375" style="8" customWidth="1"/>
    <col min="6361" max="6366" width="8.85546875" style="8" customWidth="1"/>
    <col min="6367" max="6368" width="9.140625" style="8" customWidth="1"/>
    <col min="6369" max="6613" width="9.140625" style="8"/>
    <col min="6614" max="6614" width="4.42578125" style="8" customWidth="1"/>
    <col min="6615" max="6615" width="32.28515625" style="8" customWidth="1"/>
    <col min="6616" max="6616" width="7.7109375" style="8" customWidth="1"/>
    <col min="6617" max="6622" width="8.85546875" style="8" customWidth="1"/>
    <col min="6623" max="6624" width="9.140625" style="8" customWidth="1"/>
    <col min="6625" max="6869" width="9.140625" style="8"/>
    <col min="6870" max="6870" width="4.42578125" style="8" customWidth="1"/>
    <col min="6871" max="6871" width="32.28515625" style="8" customWidth="1"/>
    <col min="6872" max="6872" width="7.7109375" style="8" customWidth="1"/>
    <col min="6873" max="6878" width="8.85546875" style="8" customWidth="1"/>
    <col min="6879" max="6880" width="9.140625" style="8" customWidth="1"/>
    <col min="6881" max="7125" width="9.140625" style="8"/>
    <col min="7126" max="7126" width="4.42578125" style="8" customWidth="1"/>
    <col min="7127" max="7127" width="32.28515625" style="8" customWidth="1"/>
    <col min="7128" max="7128" width="7.7109375" style="8" customWidth="1"/>
    <col min="7129" max="7134" width="8.85546875" style="8" customWidth="1"/>
    <col min="7135" max="7136" width="9.140625" style="8" customWidth="1"/>
    <col min="7137" max="7381" width="9.140625" style="8"/>
    <col min="7382" max="7382" width="4.42578125" style="8" customWidth="1"/>
    <col min="7383" max="7383" width="32.28515625" style="8" customWidth="1"/>
    <col min="7384" max="7384" width="7.7109375" style="8" customWidth="1"/>
    <col min="7385" max="7390" width="8.85546875" style="8" customWidth="1"/>
    <col min="7391" max="7392" width="9.140625" style="8" customWidth="1"/>
    <col min="7393" max="7637" width="9.140625" style="8"/>
    <col min="7638" max="7638" width="4.42578125" style="8" customWidth="1"/>
    <col min="7639" max="7639" width="32.28515625" style="8" customWidth="1"/>
    <col min="7640" max="7640" width="7.7109375" style="8" customWidth="1"/>
    <col min="7641" max="7646" width="8.85546875" style="8" customWidth="1"/>
    <col min="7647" max="7648" width="9.140625" style="8" customWidth="1"/>
    <col min="7649" max="7893" width="9.140625" style="8"/>
    <col min="7894" max="7894" width="4.42578125" style="8" customWidth="1"/>
    <col min="7895" max="7895" width="32.28515625" style="8" customWidth="1"/>
    <col min="7896" max="7896" width="7.7109375" style="8" customWidth="1"/>
    <col min="7897" max="7902" width="8.85546875" style="8" customWidth="1"/>
    <col min="7903" max="7904" width="9.140625" style="8" customWidth="1"/>
    <col min="7905" max="8149" width="9.140625" style="8"/>
    <col min="8150" max="8150" width="4.42578125" style="8" customWidth="1"/>
    <col min="8151" max="8151" width="32.28515625" style="8" customWidth="1"/>
    <col min="8152" max="8152" width="7.7109375" style="8" customWidth="1"/>
    <col min="8153" max="8158" width="8.85546875" style="8" customWidth="1"/>
    <col min="8159" max="8160" width="9.140625" style="8" customWidth="1"/>
    <col min="8161" max="8405" width="9.140625" style="8"/>
    <col min="8406" max="8406" width="4.42578125" style="8" customWidth="1"/>
    <col min="8407" max="8407" width="32.28515625" style="8" customWidth="1"/>
    <col min="8408" max="8408" width="7.7109375" style="8" customWidth="1"/>
    <col min="8409" max="8414" width="8.85546875" style="8" customWidth="1"/>
    <col min="8415" max="8416" width="9.140625" style="8" customWidth="1"/>
    <col min="8417" max="8661" width="9.140625" style="8"/>
    <col min="8662" max="8662" width="4.42578125" style="8" customWidth="1"/>
    <col min="8663" max="8663" width="32.28515625" style="8" customWidth="1"/>
    <col min="8664" max="8664" width="7.7109375" style="8" customWidth="1"/>
    <col min="8665" max="8670" width="8.85546875" style="8" customWidth="1"/>
    <col min="8671" max="8672" width="9.140625" style="8" customWidth="1"/>
    <col min="8673" max="8917" width="9.140625" style="8"/>
    <col min="8918" max="8918" width="4.42578125" style="8" customWidth="1"/>
    <col min="8919" max="8919" width="32.28515625" style="8" customWidth="1"/>
    <col min="8920" max="8920" width="7.7109375" style="8" customWidth="1"/>
    <col min="8921" max="8926" width="8.85546875" style="8" customWidth="1"/>
    <col min="8927" max="8928" width="9.140625" style="8" customWidth="1"/>
    <col min="8929" max="9173" width="9.140625" style="8"/>
    <col min="9174" max="9174" width="4.42578125" style="8" customWidth="1"/>
    <col min="9175" max="9175" width="32.28515625" style="8" customWidth="1"/>
    <col min="9176" max="9176" width="7.7109375" style="8" customWidth="1"/>
    <col min="9177" max="9182" width="8.85546875" style="8" customWidth="1"/>
    <col min="9183" max="9184" width="9.140625" style="8" customWidth="1"/>
    <col min="9185" max="9429" width="9.140625" style="8"/>
    <col min="9430" max="9430" width="4.42578125" style="8" customWidth="1"/>
    <col min="9431" max="9431" width="32.28515625" style="8" customWidth="1"/>
    <col min="9432" max="9432" width="7.7109375" style="8" customWidth="1"/>
    <col min="9433" max="9438" width="8.85546875" style="8" customWidth="1"/>
    <col min="9439" max="9440" width="9.140625" style="8" customWidth="1"/>
    <col min="9441" max="9685" width="9.140625" style="8"/>
    <col min="9686" max="9686" width="4.42578125" style="8" customWidth="1"/>
    <col min="9687" max="9687" width="32.28515625" style="8" customWidth="1"/>
    <col min="9688" max="9688" width="7.7109375" style="8" customWidth="1"/>
    <col min="9689" max="9694" width="8.85546875" style="8" customWidth="1"/>
    <col min="9695" max="9696" width="9.140625" style="8" customWidth="1"/>
    <col min="9697" max="9941" width="9.140625" style="8"/>
    <col min="9942" max="9942" width="4.42578125" style="8" customWidth="1"/>
    <col min="9943" max="9943" width="32.28515625" style="8" customWidth="1"/>
    <col min="9944" max="9944" width="7.7109375" style="8" customWidth="1"/>
    <col min="9945" max="9950" width="8.85546875" style="8" customWidth="1"/>
    <col min="9951" max="9952" width="9.140625" style="8" customWidth="1"/>
    <col min="9953" max="10197" width="9.140625" style="8"/>
    <col min="10198" max="10198" width="4.42578125" style="8" customWidth="1"/>
    <col min="10199" max="10199" width="32.28515625" style="8" customWidth="1"/>
    <col min="10200" max="10200" width="7.7109375" style="8" customWidth="1"/>
    <col min="10201" max="10206" width="8.85546875" style="8" customWidth="1"/>
    <col min="10207" max="10208" width="9.140625" style="8" customWidth="1"/>
    <col min="10209" max="10453" width="9.140625" style="8"/>
    <col min="10454" max="10454" width="4.42578125" style="8" customWidth="1"/>
    <col min="10455" max="10455" width="32.28515625" style="8" customWidth="1"/>
    <col min="10456" max="10456" width="7.7109375" style="8" customWidth="1"/>
    <col min="10457" max="10462" width="8.85546875" style="8" customWidth="1"/>
    <col min="10463" max="10464" width="9.140625" style="8" customWidth="1"/>
    <col min="10465" max="10709" width="9.140625" style="8"/>
    <col min="10710" max="10710" width="4.42578125" style="8" customWidth="1"/>
    <col min="10711" max="10711" width="32.28515625" style="8" customWidth="1"/>
    <col min="10712" max="10712" width="7.7109375" style="8" customWidth="1"/>
    <col min="10713" max="10718" width="8.85546875" style="8" customWidth="1"/>
    <col min="10719" max="10720" width="9.140625" style="8" customWidth="1"/>
    <col min="10721" max="10965" width="9.140625" style="8"/>
    <col min="10966" max="10966" width="4.42578125" style="8" customWidth="1"/>
    <col min="10967" max="10967" width="32.28515625" style="8" customWidth="1"/>
    <col min="10968" max="10968" width="7.7109375" style="8" customWidth="1"/>
    <col min="10969" max="10974" width="8.85546875" style="8" customWidth="1"/>
    <col min="10975" max="10976" width="9.140625" style="8" customWidth="1"/>
    <col min="10977" max="11221" width="9.140625" style="8"/>
    <col min="11222" max="11222" width="4.42578125" style="8" customWidth="1"/>
    <col min="11223" max="11223" width="32.28515625" style="8" customWidth="1"/>
    <col min="11224" max="11224" width="7.7109375" style="8" customWidth="1"/>
    <col min="11225" max="11230" width="8.85546875" style="8" customWidth="1"/>
    <col min="11231" max="11232" width="9.140625" style="8" customWidth="1"/>
    <col min="11233" max="11477" width="9.140625" style="8"/>
    <col min="11478" max="11478" width="4.42578125" style="8" customWidth="1"/>
    <col min="11479" max="11479" width="32.28515625" style="8" customWidth="1"/>
    <col min="11480" max="11480" width="7.7109375" style="8" customWidth="1"/>
    <col min="11481" max="11486" width="8.85546875" style="8" customWidth="1"/>
    <col min="11487" max="11488" width="9.140625" style="8" customWidth="1"/>
    <col min="11489" max="11733" width="9.140625" style="8"/>
    <col min="11734" max="11734" width="4.42578125" style="8" customWidth="1"/>
    <col min="11735" max="11735" width="32.28515625" style="8" customWidth="1"/>
    <col min="11736" max="11736" width="7.7109375" style="8" customWidth="1"/>
    <col min="11737" max="11742" width="8.85546875" style="8" customWidth="1"/>
    <col min="11743" max="11744" width="9.140625" style="8" customWidth="1"/>
    <col min="11745" max="11989" width="9.140625" style="8"/>
    <col min="11990" max="11990" width="4.42578125" style="8" customWidth="1"/>
    <col min="11991" max="11991" width="32.28515625" style="8" customWidth="1"/>
    <col min="11992" max="11992" width="7.7109375" style="8" customWidth="1"/>
    <col min="11993" max="11998" width="8.85546875" style="8" customWidth="1"/>
    <col min="11999" max="12000" width="9.140625" style="8" customWidth="1"/>
    <col min="12001" max="12245" width="9.140625" style="8"/>
    <col min="12246" max="12246" width="4.42578125" style="8" customWidth="1"/>
    <col min="12247" max="12247" width="32.28515625" style="8" customWidth="1"/>
    <col min="12248" max="12248" width="7.7109375" style="8" customWidth="1"/>
    <col min="12249" max="12254" width="8.85546875" style="8" customWidth="1"/>
    <col min="12255" max="12256" width="9.140625" style="8" customWidth="1"/>
    <col min="12257" max="12501" width="9.140625" style="8"/>
    <col min="12502" max="12502" width="4.42578125" style="8" customWidth="1"/>
    <col min="12503" max="12503" width="32.28515625" style="8" customWidth="1"/>
    <col min="12504" max="12504" width="7.7109375" style="8" customWidth="1"/>
    <col min="12505" max="12510" width="8.85546875" style="8" customWidth="1"/>
    <col min="12511" max="12512" width="9.140625" style="8" customWidth="1"/>
    <col min="12513" max="12757" width="9.140625" style="8"/>
    <col min="12758" max="12758" width="4.42578125" style="8" customWidth="1"/>
    <col min="12759" max="12759" width="32.28515625" style="8" customWidth="1"/>
    <col min="12760" max="12760" width="7.7109375" style="8" customWidth="1"/>
    <col min="12761" max="12766" width="8.85546875" style="8" customWidth="1"/>
    <col min="12767" max="12768" width="9.140625" style="8" customWidth="1"/>
    <col min="12769" max="13013" width="9.140625" style="8"/>
    <col min="13014" max="13014" width="4.42578125" style="8" customWidth="1"/>
    <col min="13015" max="13015" width="32.28515625" style="8" customWidth="1"/>
    <col min="13016" max="13016" width="7.7109375" style="8" customWidth="1"/>
    <col min="13017" max="13022" width="8.85546875" style="8" customWidth="1"/>
    <col min="13023" max="13024" width="9.140625" style="8" customWidth="1"/>
    <col min="13025" max="13269" width="9.140625" style="8"/>
    <col min="13270" max="13270" width="4.42578125" style="8" customWidth="1"/>
    <col min="13271" max="13271" width="32.28515625" style="8" customWidth="1"/>
    <col min="13272" max="13272" width="7.7109375" style="8" customWidth="1"/>
    <col min="13273" max="13278" width="8.85546875" style="8" customWidth="1"/>
    <col min="13279" max="13280" width="9.140625" style="8" customWidth="1"/>
    <col min="13281" max="13525" width="9.140625" style="8"/>
    <col min="13526" max="13526" width="4.42578125" style="8" customWidth="1"/>
    <col min="13527" max="13527" width="32.28515625" style="8" customWidth="1"/>
    <col min="13528" max="13528" width="7.7109375" style="8" customWidth="1"/>
    <col min="13529" max="13534" width="8.85546875" style="8" customWidth="1"/>
    <col min="13535" max="13536" width="9.140625" style="8" customWidth="1"/>
    <col min="13537" max="13781" width="9.140625" style="8"/>
    <col min="13782" max="13782" width="4.42578125" style="8" customWidth="1"/>
    <col min="13783" max="13783" width="32.28515625" style="8" customWidth="1"/>
    <col min="13784" max="13784" width="7.7109375" style="8" customWidth="1"/>
    <col min="13785" max="13790" width="8.85546875" style="8" customWidth="1"/>
    <col min="13791" max="13792" width="9.140625" style="8" customWidth="1"/>
    <col min="13793" max="14037" width="9.140625" style="8"/>
    <col min="14038" max="14038" width="4.42578125" style="8" customWidth="1"/>
    <col min="14039" max="14039" width="32.28515625" style="8" customWidth="1"/>
    <col min="14040" max="14040" width="7.7109375" style="8" customWidth="1"/>
    <col min="14041" max="14046" width="8.85546875" style="8" customWidth="1"/>
    <col min="14047" max="14048" width="9.140625" style="8" customWidth="1"/>
    <col min="14049" max="14293" width="9.140625" style="8"/>
    <col min="14294" max="14294" width="4.42578125" style="8" customWidth="1"/>
    <col min="14295" max="14295" width="32.28515625" style="8" customWidth="1"/>
    <col min="14296" max="14296" width="7.7109375" style="8" customWidth="1"/>
    <col min="14297" max="14302" width="8.85546875" style="8" customWidth="1"/>
    <col min="14303" max="14304" width="9.140625" style="8" customWidth="1"/>
    <col min="14305" max="14549" width="9.140625" style="8"/>
    <col min="14550" max="14550" width="4.42578125" style="8" customWidth="1"/>
    <col min="14551" max="14551" width="32.28515625" style="8" customWidth="1"/>
    <col min="14552" max="14552" width="7.7109375" style="8" customWidth="1"/>
    <col min="14553" max="14558" width="8.85546875" style="8" customWidth="1"/>
    <col min="14559" max="14560" width="9.140625" style="8" customWidth="1"/>
    <col min="14561" max="14805" width="9.140625" style="8"/>
    <col min="14806" max="14806" width="4.42578125" style="8" customWidth="1"/>
    <col min="14807" max="14807" width="32.28515625" style="8" customWidth="1"/>
    <col min="14808" max="14808" width="7.7109375" style="8" customWidth="1"/>
    <col min="14809" max="14814" width="8.85546875" style="8" customWidth="1"/>
    <col min="14815" max="14816" width="9.140625" style="8" customWidth="1"/>
    <col min="14817" max="15061" width="9.140625" style="8"/>
    <col min="15062" max="15062" width="4.42578125" style="8" customWidth="1"/>
    <col min="15063" max="15063" width="32.28515625" style="8" customWidth="1"/>
    <col min="15064" max="15064" width="7.7109375" style="8" customWidth="1"/>
    <col min="15065" max="15070" width="8.85546875" style="8" customWidth="1"/>
    <col min="15071" max="15072" width="9.140625" style="8" customWidth="1"/>
    <col min="15073" max="15317" width="9.140625" style="8"/>
    <col min="15318" max="15318" width="4.42578125" style="8" customWidth="1"/>
    <col min="15319" max="15319" width="32.28515625" style="8" customWidth="1"/>
    <col min="15320" max="15320" width="7.7109375" style="8" customWidth="1"/>
    <col min="15321" max="15326" width="8.85546875" style="8" customWidth="1"/>
    <col min="15327" max="15328" width="9.140625" style="8" customWidth="1"/>
    <col min="15329" max="15573" width="9.140625" style="8"/>
    <col min="15574" max="15574" width="4.42578125" style="8" customWidth="1"/>
    <col min="15575" max="15575" width="32.28515625" style="8" customWidth="1"/>
    <col min="15576" max="15576" width="7.7109375" style="8" customWidth="1"/>
    <col min="15577" max="15582" width="8.85546875" style="8" customWidth="1"/>
    <col min="15583" max="15584" width="9.140625" style="8" customWidth="1"/>
    <col min="15585" max="15829" width="9.140625" style="8"/>
    <col min="15830" max="15830" width="4.42578125" style="8" customWidth="1"/>
    <col min="15831" max="15831" width="32.28515625" style="8" customWidth="1"/>
    <col min="15832" max="15832" width="7.7109375" style="8" customWidth="1"/>
    <col min="15833" max="15838" width="8.85546875" style="8" customWidth="1"/>
    <col min="15839" max="15840" width="9.140625" style="8" customWidth="1"/>
    <col min="15841" max="16085" width="9.140625" style="8"/>
    <col min="16086" max="16086" width="4.42578125" style="8" customWidth="1"/>
    <col min="16087" max="16087" width="32.28515625" style="8" customWidth="1"/>
    <col min="16088" max="16088" width="7.7109375" style="8" customWidth="1"/>
    <col min="16089" max="16094" width="8.85546875" style="8" customWidth="1"/>
    <col min="16095" max="16096" width="9.140625" style="8" customWidth="1"/>
    <col min="16097" max="16341" width="9.140625" style="8"/>
    <col min="16342" max="16384" width="10.28515625" style="8" customWidth="1"/>
  </cols>
  <sheetData>
    <row r="1" spans="1:202" ht="22.5" customHeight="1">
      <c r="A1" s="702"/>
      <c r="B1" s="1422" t="s">
        <v>363</v>
      </c>
      <c r="C1" s="1422"/>
      <c r="D1" s="1422"/>
      <c r="E1" s="1422"/>
      <c r="F1" s="1422"/>
      <c r="G1" s="1422"/>
    </row>
    <row r="2" spans="1:202" ht="12.75" customHeight="1">
      <c r="A2" s="702"/>
      <c r="B2" s="1422"/>
      <c r="C2" s="1422"/>
      <c r="D2" s="1422"/>
      <c r="E2" s="1422"/>
      <c r="F2" s="1422"/>
      <c r="G2" s="1422"/>
    </row>
    <row r="3" spans="1:202" ht="21" customHeight="1">
      <c r="A3" s="703"/>
      <c r="B3" s="1423" t="s">
        <v>364</v>
      </c>
      <c r="C3" s="1423"/>
      <c r="D3" s="1423"/>
      <c r="E3" s="1423"/>
      <c r="F3" s="1423"/>
      <c r="G3" s="1423"/>
    </row>
    <row r="4" spans="1:202" ht="21" customHeight="1">
      <c r="A4" s="445"/>
      <c r="B4" s="1424" t="s">
        <v>2733</v>
      </c>
      <c r="C4" s="1424"/>
      <c r="D4" s="1424"/>
      <c r="E4" s="1424"/>
      <c r="F4" s="1424"/>
      <c r="G4" s="1424"/>
    </row>
    <row r="5" spans="1:202" ht="21" customHeight="1">
      <c r="A5" s="131"/>
      <c r="B5" s="1425" t="s">
        <v>2764</v>
      </c>
      <c r="C5" s="1425"/>
      <c r="D5" s="1425"/>
      <c r="E5" s="1425"/>
      <c r="F5" s="1425"/>
      <c r="G5" s="1425"/>
    </row>
    <row r="6" spans="1:202" ht="14.1" customHeight="1">
      <c r="B6" s="44"/>
      <c r="C6" s="45"/>
      <c r="D6" s="45"/>
    </row>
    <row r="7" spans="1:202" ht="14.1" customHeight="1">
      <c r="B7" s="1427" t="s">
        <v>17</v>
      </c>
      <c r="C7" s="1419" t="s">
        <v>2</v>
      </c>
      <c r="D7" s="1102" t="s">
        <v>724</v>
      </c>
      <c r="E7" s="1116" t="s">
        <v>3</v>
      </c>
      <c r="F7" s="1381" t="s">
        <v>2637</v>
      </c>
      <c r="G7" s="1382"/>
    </row>
    <row r="8" spans="1:202" ht="14.1" customHeight="1">
      <c r="B8" s="1427"/>
      <c r="C8" s="1406"/>
      <c r="D8" s="1103"/>
      <c r="E8" s="1117"/>
      <c r="F8" s="409" t="s">
        <v>1015</v>
      </c>
      <c r="G8" s="409" t="s">
        <v>1016</v>
      </c>
    </row>
    <row r="9" spans="1:202">
      <c r="B9" s="1416" t="s">
        <v>2731</v>
      </c>
      <c r="C9" s="1417"/>
      <c r="D9" s="1417"/>
      <c r="E9" s="1418"/>
      <c r="F9" s="1420" t="s">
        <v>2671</v>
      </c>
      <c r="G9" s="1421"/>
      <c r="I9" s="45"/>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row>
    <row r="10" spans="1:202" ht="15">
      <c r="B10" s="424">
        <v>1</v>
      </c>
      <c r="C10" s="419" t="s">
        <v>365</v>
      </c>
      <c r="D10" s="417"/>
      <c r="E10" s="404" t="s">
        <v>7</v>
      </c>
      <c r="F10" s="461">
        <f>_xlfn.XLOOKUP(M10,[1]VIII_CI_A_3_local1!$AI:$AI,[1]VIII_CI_A_3_local1!$T:$T)</f>
        <v>4.7</v>
      </c>
      <c r="G10" s="461">
        <f>_xlfn.XLOOKUP(M10,[1]VIII_CI_A_3_local1!$AI:$AI,[1]VIII_CI_A_3_local1!$S:$S)</f>
        <v>4.95</v>
      </c>
      <c r="J10" s="80"/>
      <c r="K10" s="80"/>
      <c r="L10" s="80"/>
      <c r="M10" s="826" t="s">
        <v>2155</v>
      </c>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row>
    <row r="11" spans="1:202" ht="15.75">
      <c r="B11" s="398">
        <v>2</v>
      </c>
      <c r="C11" s="421" t="s">
        <v>750</v>
      </c>
      <c r="D11" s="417"/>
      <c r="E11" s="400" t="s">
        <v>7</v>
      </c>
      <c r="F11" s="461">
        <f>_xlfn.XLOOKUP(M11,[1]VIII_CI_A_3_local1!$AI:$AI,[1]VIII_CI_A_3_local1!$T:$T)</f>
        <v>4.5199999999999996</v>
      </c>
      <c r="G11" s="461">
        <f>_xlfn.XLOOKUP(M11,[1]VIII_CI_A_3_local1!$AI:$AI,[1]VIII_CI_A_3_local1!$S:$S)</f>
        <v>4.7024999999999997</v>
      </c>
      <c r="J11" s="80"/>
      <c r="K11" s="80"/>
      <c r="L11" s="80"/>
      <c r="M11" s="826" t="s">
        <v>2156</v>
      </c>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row>
    <row r="12" spans="1:202" ht="15.75">
      <c r="B12" s="397" t="s">
        <v>42</v>
      </c>
      <c r="C12" s="419" t="s">
        <v>373</v>
      </c>
      <c r="D12" s="400"/>
      <c r="E12" s="404" t="s">
        <v>7</v>
      </c>
      <c r="F12" s="461"/>
      <c r="G12" s="461">
        <f>_xlfn.XLOOKUP(M12,[1]VIII_CI_A_3_local1!$AI:$AI,[1]VIII_CI_A_3_local1!$S:$S)</f>
        <v>4.7024999999999997</v>
      </c>
      <c r="I12" s="8"/>
      <c r="J12" s="8"/>
      <c r="K12" s="8"/>
      <c r="L12" s="8"/>
      <c r="M12" s="826" t="s">
        <v>2157</v>
      </c>
    </row>
    <row r="13" spans="1:202" ht="25.5">
      <c r="B13" s="397" t="s">
        <v>44</v>
      </c>
      <c r="C13" s="421" t="s">
        <v>751</v>
      </c>
      <c r="D13" s="404"/>
      <c r="E13" s="404" t="s">
        <v>7</v>
      </c>
      <c r="F13" s="461">
        <f>_xlfn.XLOOKUP(M13,[1]VIII_CI_A_3_local1!$AI:$AI,[1]VIII_CI_A_3_local1!$T:$T)</f>
        <v>4.16</v>
      </c>
      <c r="G13" s="461">
        <f>_xlfn.XLOOKUP(M13,[1]VIII_CI_A_3_local1!$AI:$AI,[1]VIII_CI_A_3_local1!$S:$S)</f>
        <v>4.3740000000000006</v>
      </c>
      <c r="I13" s="8"/>
      <c r="J13" s="8"/>
      <c r="K13" s="8"/>
      <c r="L13" s="8"/>
      <c r="M13" s="826" t="s">
        <v>2158</v>
      </c>
    </row>
    <row r="14" spans="1:202" ht="25.5">
      <c r="B14" s="397" t="s">
        <v>46</v>
      </c>
      <c r="C14" s="421" t="s">
        <v>752</v>
      </c>
      <c r="D14" s="400"/>
      <c r="E14" s="404" t="s">
        <v>7</v>
      </c>
      <c r="F14" s="461">
        <f>_xlfn.XLOOKUP(M14,[1]VIII_CI_A_3_local1!$AI:$AI,[1]VIII_CI_A_3_local1!$T:$T)</f>
        <v>4.16</v>
      </c>
      <c r="G14" s="461">
        <f>_xlfn.XLOOKUP(M14,[1]VIII_CI_A_3_local1!$AI:$AI,[1]VIII_CI_A_3_local1!$S:$S)</f>
        <v>4.3740000000000006</v>
      </c>
      <c r="I14" s="8"/>
      <c r="J14" s="8"/>
      <c r="K14" s="8"/>
      <c r="L14" s="8"/>
      <c r="M14" s="826" t="s">
        <v>2159</v>
      </c>
    </row>
    <row r="15" spans="1:202" ht="41.1" customHeight="1">
      <c r="B15" s="397" t="s">
        <v>48</v>
      </c>
      <c r="C15" s="421" t="s">
        <v>2771</v>
      </c>
      <c r="D15" s="404"/>
      <c r="E15" s="405" t="s">
        <v>7</v>
      </c>
      <c r="F15" s="461">
        <f>_xlfn.XLOOKUP(M15,[1]VIII_CI_A_3_local1!$AI:$AI,[1]VIII_CI_A_3_local1!$T:$T)</f>
        <v>3.8</v>
      </c>
      <c r="G15" s="461">
        <f>_xlfn.XLOOKUP(M15,[1]VIII_CI_A_3_local1!$AI:$AI,[1]VIII_CI_A_3_local1!$S:$S)</f>
        <v>3.9960000000000004</v>
      </c>
      <c r="I15" s="8"/>
      <c r="J15" s="8"/>
      <c r="K15" s="8"/>
      <c r="L15" s="8"/>
      <c r="M15" s="826" t="s">
        <v>2160</v>
      </c>
    </row>
    <row r="16" spans="1:202" ht="15">
      <c r="B16" s="397" t="s">
        <v>50</v>
      </c>
      <c r="C16" s="422" t="s">
        <v>753</v>
      </c>
      <c r="D16" s="404"/>
      <c r="E16" s="405" t="s">
        <v>7</v>
      </c>
      <c r="F16" s="461">
        <f>_xlfn.XLOOKUP(M16,[1]VIII_CI_A_3_local1!$AI:$AI,[1]VIII_CI_A_3_local1!$T:$T)</f>
        <v>3.71</v>
      </c>
      <c r="G16" s="461">
        <f>_xlfn.XLOOKUP(M16,[1]VIII_CI_A_3_local1!$AI:$AI,[1]VIII_CI_A_3_local1!$S:$S)</f>
        <v>3.9060000000000001</v>
      </c>
      <c r="I16" s="8"/>
      <c r="J16" s="8"/>
      <c r="K16" s="8"/>
      <c r="L16" s="8"/>
      <c r="M16" s="826" t="s">
        <v>2161</v>
      </c>
    </row>
    <row r="17" spans="2:216" ht="15">
      <c r="B17" s="397" t="s">
        <v>52</v>
      </c>
      <c r="C17" s="422" t="s">
        <v>1019</v>
      </c>
      <c r="D17" s="404"/>
      <c r="E17" s="377" t="s">
        <v>7</v>
      </c>
      <c r="F17" s="461">
        <f>_xlfn.XLOOKUP(M17,[1]VIII_CI_A_3_local1!$AI:$AI,[1]VIII_CI_A_3_local1!$T:$T)</f>
        <v>3.27</v>
      </c>
      <c r="G17" s="461">
        <f>_xlfn.XLOOKUP(M17,[1]VIII_CI_A_3_local1!$AI:$AI,[1]VIII_CI_A_3_local1!$S:$S)</f>
        <v>3.4440845070422532</v>
      </c>
      <c r="M17" s="826" t="s">
        <v>2162</v>
      </c>
    </row>
    <row r="18" spans="2:216" ht="25.5">
      <c r="B18" s="397" t="s">
        <v>54</v>
      </c>
      <c r="C18" s="423" t="s">
        <v>374</v>
      </c>
      <c r="D18" s="405"/>
      <c r="E18" s="377" t="s">
        <v>7</v>
      </c>
      <c r="F18" s="461">
        <f>G12</f>
        <v>4.7024999999999997</v>
      </c>
      <c r="G18" s="461" t="s">
        <v>324</v>
      </c>
    </row>
    <row r="19" spans="2:216">
      <c r="B19" s="1416" t="s">
        <v>2732</v>
      </c>
      <c r="C19" s="1417"/>
      <c r="D19" s="1417"/>
      <c r="E19" s="1418"/>
      <c r="F19" s="1416" t="s">
        <v>19</v>
      </c>
      <c r="G19" s="1418"/>
    </row>
    <row r="20" spans="2:216" ht="15">
      <c r="B20" s="1402" t="s">
        <v>260</v>
      </c>
      <c r="C20" s="1413" t="s">
        <v>748</v>
      </c>
      <c r="D20" s="175" t="s">
        <v>725</v>
      </c>
      <c r="E20" s="140" t="s">
        <v>7</v>
      </c>
      <c r="F20" s="463">
        <f>_xlfn.XLOOKUP(M20,[1]VIII_CI_A_3_local1!$AI:$AI,[1]VIII_CI_A_3_local1!$T:$T)</f>
        <v>2.2994750000000002</v>
      </c>
      <c r="G20" s="461">
        <f>_xlfn.XLOOKUP(M20,[1]VIII_CI_A_3_local1!$AI:$AI,[1]VIII_CI_A_3_local1!$S:$S)</f>
        <v>2.4205000000000001</v>
      </c>
      <c r="M20" s="828" t="s">
        <v>2163</v>
      </c>
      <c r="GU20" s="39"/>
      <c r="GV20" s="39"/>
      <c r="GW20" s="39"/>
      <c r="GX20" s="39"/>
      <c r="GY20" s="39"/>
      <c r="GZ20" s="39"/>
      <c r="HA20" s="39"/>
      <c r="HB20" s="39"/>
      <c r="HC20" s="39"/>
      <c r="HD20" s="39"/>
      <c r="HE20" s="39"/>
      <c r="HF20" s="39"/>
      <c r="HG20" s="39"/>
      <c r="HH20" s="39"/>
    </row>
    <row r="21" spans="2:216" ht="15">
      <c r="B21" s="1389"/>
      <c r="C21" s="1414"/>
      <c r="D21" s="387" t="s">
        <v>726</v>
      </c>
      <c r="E21" s="140" t="s">
        <v>7</v>
      </c>
      <c r="F21" s="463">
        <f>_xlfn.XLOOKUP(M21,[1]VIII_CI_A_3_local1!$AI:$AI,[1]VIII_CI_A_3_local1!$T:$T)</f>
        <v>2.1785324000000008</v>
      </c>
      <c r="G21" s="461">
        <f>_xlfn.XLOOKUP(M21,[1]VIII_CI_A_3_local1!$AI:$AI,[1]VIII_CI_A_3_local1!$S:$S)</f>
        <v>2.2931920000000008</v>
      </c>
      <c r="M21" s="828" t="s">
        <v>2164</v>
      </c>
      <c r="GU21" s="39"/>
      <c r="GV21" s="39"/>
      <c r="GW21" s="39"/>
      <c r="GX21" s="39"/>
      <c r="GY21" s="39"/>
      <c r="GZ21" s="39"/>
      <c r="HA21" s="39"/>
      <c r="HB21" s="39"/>
    </row>
    <row r="22" spans="2:216" ht="15">
      <c r="B22" s="1390"/>
      <c r="C22" s="1415"/>
      <c r="D22" s="387" t="s">
        <v>639</v>
      </c>
      <c r="E22" s="140" t="s">
        <v>7</v>
      </c>
      <c r="F22" s="463">
        <f>_xlfn.XLOOKUP(M22,[1]VIII_CI_A_3_local1!$AI:$AI,[1]VIII_CI_A_3_local1!$T:$T)</f>
        <v>1.9804840000000001</v>
      </c>
      <c r="G22" s="461">
        <f>_xlfn.XLOOKUP(M22,[1]VIII_CI_A_3_local1!$AI:$AI,[1]VIII_CI_A_3_local1!$S:$S)</f>
        <v>2.0847200000000004</v>
      </c>
      <c r="M22" s="828" t="s">
        <v>2165</v>
      </c>
    </row>
    <row r="23" spans="2:216" ht="15">
      <c r="B23" s="1402" t="s">
        <v>261</v>
      </c>
      <c r="C23" s="1413" t="s">
        <v>747</v>
      </c>
      <c r="D23" s="175" t="s">
        <v>725</v>
      </c>
      <c r="E23" s="140" t="s">
        <v>7</v>
      </c>
      <c r="F23" s="463">
        <f>[1]VIII_CI_A_3_local1!$T$38</f>
        <v>2.23</v>
      </c>
      <c r="G23" s="461">
        <f>[1]VIII_CI_A_3_local1!$S$38</f>
        <v>2.35</v>
      </c>
      <c r="M23" s="828" t="s">
        <v>2166</v>
      </c>
    </row>
    <row r="24" spans="2:216" ht="15">
      <c r="B24" s="1389"/>
      <c r="C24" s="1414"/>
      <c r="D24" s="387" t="s">
        <v>726</v>
      </c>
      <c r="E24" s="140" t="s">
        <v>7</v>
      </c>
      <c r="F24" s="463">
        <f>[1]VIII_CI_A_3_local1!$T$39</f>
        <v>2.1150800000000007</v>
      </c>
      <c r="G24" s="461">
        <f>_xlfn.XLOOKUP(M24,[1]VIII_CI_A_3_local1!$AI:$AI,[1]VIII_CI_A_3_local1!$S:$S)</f>
        <v>2.2264000000000008</v>
      </c>
      <c r="M24" s="828" t="s">
        <v>2167</v>
      </c>
    </row>
    <row r="25" spans="2:216" ht="15">
      <c r="B25" s="1389"/>
      <c r="C25" s="1414"/>
      <c r="D25" s="387" t="s">
        <v>639</v>
      </c>
      <c r="E25" s="140" t="s">
        <v>7</v>
      </c>
      <c r="F25" s="463">
        <f>_xlfn.XLOOKUP(M25,[1]VIII_CI_A_3_local1!$AI:$AI,[1]VIII_CI_A_3_local1!$T:$T)</f>
        <v>1.9228000000000003</v>
      </c>
      <c r="G25" s="461">
        <f>_xlfn.XLOOKUP(M25,[1]VIII_CI_A_3_local1!$AI:$AI,[1]VIII_CI_A_3_local1!$S:$S)</f>
        <v>2.0240000000000005</v>
      </c>
      <c r="M25" s="828" t="s">
        <v>2168</v>
      </c>
    </row>
    <row r="26" spans="2:216" ht="15">
      <c r="B26" s="1390"/>
      <c r="C26" s="1415"/>
      <c r="D26" s="395" t="s">
        <v>34</v>
      </c>
      <c r="E26" s="140" t="s">
        <v>7</v>
      </c>
      <c r="F26" s="463">
        <f>_xlfn.XLOOKUP(M26,[1]VIII_CI_A_3_local1!$AI:$AI,[1]VIII_CI_A_3_local1!$T:$T)</f>
        <v>1.748</v>
      </c>
      <c r="G26" s="461">
        <f>_xlfn.XLOOKUP(M26,[1]VIII_CI_A_3_local1!$AI:$AI,[1]VIII_CI_A_3_local1!$S:$S)</f>
        <v>1.84</v>
      </c>
      <c r="M26" s="828" t="s">
        <v>2169</v>
      </c>
    </row>
    <row r="27" spans="2:216" ht="15">
      <c r="B27" s="1402" t="s">
        <v>262</v>
      </c>
      <c r="C27" s="1413" t="s">
        <v>2884</v>
      </c>
      <c r="D27" s="175" t="s">
        <v>725</v>
      </c>
      <c r="E27" s="992" t="s">
        <v>7</v>
      </c>
      <c r="F27" s="463">
        <f t="shared" ref="F27:G30" si="0">F23</f>
        <v>2.23</v>
      </c>
      <c r="G27" s="461">
        <f t="shared" si="0"/>
        <v>2.35</v>
      </c>
      <c r="M27" s="828"/>
    </row>
    <row r="28" spans="2:216" ht="15">
      <c r="B28" s="1389"/>
      <c r="C28" s="1414"/>
      <c r="D28" s="387" t="s">
        <v>726</v>
      </c>
      <c r="E28" s="992" t="s">
        <v>7</v>
      </c>
      <c r="F28" s="463">
        <f t="shared" si="0"/>
        <v>2.1150800000000007</v>
      </c>
      <c r="G28" s="461">
        <f t="shared" si="0"/>
        <v>2.2264000000000008</v>
      </c>
      <c r="M28" s="828"/>
    </row>
    <row r="29" spans="2:216" ht="15">
      <c r="B29" s="1389"/>
      <c r="C29" s="1414"/>
      <c r="D29" s="387" t="s">
        <v>639</v>
      </c>
      <c r="E29" s="992" t="s">
        <v>7</v>
      </c>
      <c r="F29" s="463">
        <f t="shared" si="0"/>
        <v>1.9228000000000003</v>
      </c>
      <c r="G29" s="461">
        <f t="shared" si="0"/>
        <v>2.0240000000000005</v>
      </c>
      <c r="M29" s="828"/>
    </row>
    <row r="30" spans="2:216" ht="15">
      <c r="B30" s="1390"/>
      <c r="C30" s="1415"/>
      <c r="D30" s="395" t="s">
        <v>34</v>
      </c>
      <c r="E30" s="992" t="s">
        <v>7</v>
      </c>
      <c r="F30" s="463">
        <f t="shared" si="0"/>
        <v>1.748</v>
      </c>
      <c r="G30" s="461">
        <f t="shared" si="0"/>
        <v>1.84</v>
      </c>
      <c r="M30" s="828"/>
    </row>
    <row r="31" spans="2:216" ht="15">
      <c r="B31" s="1388" t="s">
        <v>264</v>
      </c>
      <c r="C31" s="1426" t="s">
        <v>2885</v>
      </c>
      <c r="D31" s="175" t="s">
        <v>725</v>
      </c>
      <c r="E31" s="140" t="s">
        <v>32</v>
      </c>
      <c r="F31" s="463">
        <f>_xlfn.XLOOKUP(M31,[1]VIII_CI_A_3_local1!$AI:$AI,[1]VIII_CI_A_3_local1!$T:$T)</f>
        <v>1.719025</v>
      </c>
      <c r="G31" s="461">
        <f>_xlfn.XLOOKUP(M31,[1]VIII_CI_A_3_local1!$AI:$AI,[1]VIII_CI_A_3_local1!$S:$S)</f>
        <v>1.8095000000000001</v>
      </c>
      <c r="M31" s="828" t="s">
        <v>2170</v>
      </c>
    </row>
    <row r="32" spans="2:216" ht="15">
      <c r="B32" s="1389"/>
      <c r="C32" s="1414"/>
      <c r="D32" s="387" t="s">
        <v>726</v>
      </c>
      <c r="E32" s="140" t="s">
        <v>32</v>
      </c>
      <c r="F32" s="463">
        <f>_xlfn.XLOOKUP(M32,[1]VIII_CI_A_3_local1!$AI:$AI,[1]VIII_CI_A_3_local1!$T:$T)</f>
        <v>1.6286116000000006</v>
      </c>
      <c r="G32" s="461">
        <f>_xlfn.XLOOKUP(M32,[1]VIII_CI_A_3_local1!$AI:$AI,[1]VIII_CI_A_3_local1!$S:$S)</f>
        <v>1.7143280000000007</v>
      </c>
      <c r="M32" s="828" t="s">
        <v>2171</v>
      </c>
    </row>
    <row r="33" spans="2:202" ht="15">
      <c r="B33" s="1389"/>
      <c r="C33" s="1414"/>
      <c r="D33" s="387" t="s">
        <v>639</v>
      </c>
      <c r="E33" s="140" t="s">
        <v>32</v>
      </c>
      <c r="F33" s="463">
        <f>_xlfn.XLOOKUP(M33,[1]VIII_CI_A_3_local1!$AI:$AI,[1]VIII_CI_A_3_local1!$T:$T)</f>
        <v>1.5382400000000003</v>
      </c>
      <c r="G33" s="461">
        <f>_xlfn.XLOOKUP(M33,[1]VIII_CI_A_3_local1!$AI:$AI,[1]VIII_CI_A_3_local1!$S:$S)</f>
        <v>1.6192000000000004</v>
      </c>
      <c r="M33" s="828" t="s">
        <v>2172</v>
      </c>
    </row>
    <row r="34" spans="2:202" ht="13.35" customHeight="1">
      <c r="B34" s="1390"/>
      <c r="C34" s="1415"/>
      <c r="D34" s="395" t="s">
        <v>34</v>
      </c>
      <c r="E34" s="140" t="s">
        <v>32</v>
      </c>
      <c r="F34" s="463">
        <f>_xlfn.XLOOKUP(M34,[1]VIII_CI_A_3_local1!$AI:$AI,[1]VIII_CI_A_3_local1!$T:$T)</f>
        <v>1.5032799999999999</v>
      </c>
      <c r="G34" s="461">
        <f>_xlfn.XLOOKUP(M34,[1]VIII_CI_A_3_local1!$AI:$AI,[1]VIII_CI_A_3_local1!$S:$S)</f>
        <v>1.5824</v>
      </c>
      <c r="M34" s="828" t="s">
        <v>2173</v>
      </c>
    </row>
    <row r="35" spans="2:202" ht="15">
      <c r="B35" s="1388" t="s">
        <v>265</v>
      </c>
      <c r="C35" s="1426" t="s">
        <v>2886</v>
      </c>
      <c r="D35" s="175" t="s">
        <v>725</v>
      </c>
      <c r="E35" s="140" t="s">
        <v>33</v>
      </c>
      <c r="F35" s="463">
        <f>_xlfn.XLOOKUP(M35,[1]VIII_CI_A_3_local1!$AI:$AI,[1]VIII_CI_A_3_local1!$T:$T)</f>
        <v>1.658859125</v>
      </c>
      <c r="G35" s="461">
        <f>_xlfn.XLOOKUP(M35,[1]VIII_CI_A_3_local1!$AI:$AI,[1]VIII_CI_A_3_local1!$S:$S)</f>
        <v>1.7461675000000001</v>
      </c>
      <c r="M35" s="828" t="s">
        <v>2174</v>
      </c>
    </row>
    <row r="36" spans="2:202" ht="15">
      <c r="B36" s="1389"/>
      <c r="C36" s="1414"/>
      <c r="D36" s="387" t="s">
        <v>726</v>
      </c>
      <c r="E36" s="140" t="s">
        <v>33</v>
      </c>
      <c r="F36" s="463">
        <f>_xlfn.XLOOKUP(M36,[1]VIII_CI_A_3_local1!$AI:$AI,[1]VIII_CI_A_3_local1!$T:$T)</f>
        <v>1.5716101940000005</v>
      </c>
      <c r="G36" s="461">
        <f>_xlfn.XLOOKUP(M36,[1]VIII_CI_A_3_local1!$AI:$AI,[1]VIII_CI_A_3_local1!$S:$S)</f>
        <v>1.6543265200000006</v>
      </c>
      <c r="M36" s="828" t="s">
        <v>2175</v>
      </c>
    </row>
    <row r="37" spans="2:202" ht="15">
      <c r="B37" s="1389"/>
      <c r="C37" s="1414"/>
      <c r="D37" s="387" t="s">
        <v>639</v>
      </c>
      <c r="E37" s="140" t="s">
        <v>33</v>
      </c>
      <c r="F37" s="463">
        <f>_xlfn.XLOOKUP(M37,[1]VIII_CI_A_3_local1!$AI:$AI,[1]VIII_CI_A_3_local1!$T:$T)</f>
        <v>1.4844016000000002</v>
      </c>
      <c r="G37" s="461">
        <f>_xlfn.XLOOKUP(M37,[1]VIII_CI_A_3_local1!$AI:$AI,[1]VIII_CI_A_3_local1!$S:$S)</f>
        <v>1.5625280000000004</v>
      </c>
      <c r="H37" s="83"/>
      <c r="M37" s="828" t="s">
        <v>2176</v>
      </c>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c r="BY37" s="83"/>
      <c r="BZ37" s="83"/>
      <c r="CA37" s="83"/>
      <c r="CB37" s="83"/>
      <c r="CC37" s="83"/>
      <c r="CD37" s="83"/>
      <c r="CE37" s="83"/>
      <c r="CF37" s="83"/>
      <c r="CG37" s="83"/>
      <c r="CH37" s="83"/>
      <c r="CI37" s="83"/>
      <c r="CJ37" s="83"/>
      <c r="CK37" s="83"/>
      <c r="CL37" s="83"/>
      <c r="CM37" s="83"/>
      <c r="CN37" s="83"/>
      <c r="CO37" s="83"/>
      <c r="CP37" s="83"/>
      <c r="CQ37" s="83"/>
      <c r="CR37" s="83"/>
      <c r="CS37" s="83"/>
      <c r="CT37" s="83"/>
      <c r="CU37" s="83"/>
      <c r="CV37" s="83"/>
      <c r="CW37" s="83"/>
      <c r="CX37" s="83"/>
      <c r="CY37" s="83"/>
      <c r="CZ37" s="83"/>
      <c r="DA37" s="83"/>
      <c r="DB37" s="83"/>
      <c r="DC37" s="83"/>
      <c r="DD37" s="83"/>
      <c r="DE37" s="83"/>
      <c r="DF37" s="83"/>
      <c r="DG37" s="83"/>
      <c r="DH37" s="83"/>
      <c r="DI37" s="83"/>
      <c r="DJ37" s="83"/>
      <c r="DK37" s="83"/>
      <c r="DL37" s="83"/>
      <c r="DM37" s="83"/>
      <c r="DN37" s="83"/>
      <c r="DO37" s="83"/>
      <c r="DP37" s="83"/>
      <c r="DQ37" s="83"/>
      <c r="DR37" s="83"/>
      <c r="DS37" s="83"/>
      <c r="DT37" s="83"/>
      <c r="DU37" s="83"/>
      <c r="DV37" s="83"/>
      <c r="DW37" s="83"/>
      <c r="DX37" s="83"/>
      <c r="DY37" s="83"/>
      <c r="DZ37" s="83"/>
      <c r="EA37" s="83"/>
      <c r="EB37" s="83"/>
      <c r="EC37" s="83"/>
      <c r="ED37" s="83"/>
      <c r="EE37" s="83"/>
      <c r="EF37" s="83"/>
      <c r="EG37" s="83"/>
      <c r="EH37" s="83"/>
      <c r="EI37" s="83"/>
      <c r="EJ37" s="83"/>
      <c r="EK37" s="83"/>
      <c r="EL37" s="83"/>
      <c r="EM37" s="83"/>
      <c r="EN37" s="83"/>
      <c r="EO37" s="83"/>
      <c r="EP37" s="83"/>
      <c r="EQ37" s="83"/>
      <c r="ER37" s="83"/>
      <c r="ES37" s="83"/>
      <c r="ET37" s="83"/>
      <c r="EU37" s="83"/>
      <c r="EV37" s="83"/>
      <c r="EW37" s="83"/>
      <c r="EX37" s="83"/>
      <c r="EY37" s="83"/>
      <c r="EZ37" s="83"/>
      <c r="FA37" s="83"/>
      <c r="FB37" s="83"/>
      <c r="FC37" s="83"/>
      <c r="FD37" s="83"/>
      <c r="FE37" s="83"/>
      <c r="FF37" s="83"/>
      <c r="FG37" s="83"/>
      <c r="FH37" s="83"/>
      <c r="FI37" s="83"/>
      <c r="FJ37" s="83"/>
      <c r="FK37" s="83"/>
      <c r="FL37" s="83"/>
      <c r="FM37" s="83"/>
      <c r="FN37" s="83"/>
      <c r="FO37" s="83"/>
      <c r="FP37" s="83"/>
      <c r="FQ37" s="83"/>
      <c r="FR37" s="83"/>
      <c r="FS37" s="83"/>
      <c r="FT37" s="83"/>
      <c r="FU37" s="83"/>
      <c r="FV37" s="83"/>
      <c r="FW37" s="83"/>
      <c r="FX37" s="83"/>
      <c r="FY37" s="83"/>
      <c r="FZ37" s="83"/>
      <c r="GA37" s="83"/>
      <c r="GB37" s="83"/>
      <c r="GC37" s="83"/>
      <c r="GD37" s="83"/>
      <c r="GE37" s="83"/>
      <c r="GF37" s="83"/>
      <c r="GG37" s="83"/>
      <c r="GH37" s="83"/>
      <c r="GI37" s="83"/>
      <c r="GJ37" s="83"/>
      <c r="GK37" s="83"/>
      <c r="GL37" s="83"/>
      <c r="GM37" s="83"/>
      <c r="GN37" s="83"/>
      <c r="GO37" s="83"/>
      <c r="GP37" s="83"/>
      <c r="GQ37" s="83"/>
      <c r="GR37" s="83"/>
      <c r="GS37" s="83"/>
      <c r="GT37" s="83"/>
    </row>
    <row r="38" spans="2:202" ht="15">
      <c r="B38" s="1390"/>
      <c r="C38" s="1415"/>
      <c r="D38" s="395" t="s">
        <v>34</v>
      </c>
      <c r="E38" s="140" t="s">
        <v>33</v>
      </c>
      <c r="F38" s="463">
        <f>_xlfn.XLOOKUP(M38,[1]VIII_CI_A_3_local1!$AI:$AI,[1]VIII_CI_A_3_local1!$T:$T)</f>
        <v>1.4431487999999999</v>
      </c>
      <c r="G38" s="461">
        <f>_xlfn.XLOOKUP(M38,[1]VIII_CI_A_3_local1!$AI:$AI,[1]VIII_CI_A_3_local1!$S:$S)</f>
        <v>1.519104</v>
      </c>
      <c r="M38" s="828" t="s">
        <v>2177</v>
      </c>
    </row>
    <row r="39" spans="2:202">
      <c r="B39" s="1416" t="s">
        <v>2728</v>
      </c>
      <c r="C39" s="1417"/>
      <c r="D39" s="1417"/>
      <c r="E39" s="1418"/>
      <c r="F39" s="1416" t="s">
        <v>19</v>
      </c>
      <c r="G39" s="1418"/>
    </row>
    <row r="40" spans="2:202" ht="15">
      <c r="B40" s="1388" t="s">
        <v>266</v>
      </c>
      <c r="C40" s="1093" t="s">
        <v>1090</v>
      </c>
      <c r="D40" s="175" t="s">
        <v>725</v>
      </c>
      <c r="E40" s="140" t="s">
        <v>7</v>
      </c>
      <c r="F40" s="463">
        <f t="shared" ref="F40:G43" si="1">F23</f>
        <v>2.23</v>
      </c>
      <c r="G40" s="461">
        <f t="shared" si="1"/>
        <v>2.35</v>
      </c>
    </row>
    <row r="41" spans="2:202" ht="15">
      <c r="B41" s="1389"/>
      <c r="C41" s="1094"/>
      <c r="D41" s="387" t="s">
        <v>726</v>
      </c>
      <c r="E41" s="140" t="s">
        <v>7</v>
      </c>
      <c r="F41" s="463">
        <f t="shared" si="1"/>
        <v>2.1150800000000007</v>
      </c>
      <c r="G41" s="461">
        <f t="shared" si="1"/>
        <v>2.2264000000000008</v>
      </c>
    </row>
    <row r="42" spans="2:202" ht="15">
      <c r="B42" s="1389"/>
      <c r="C42" s="1094"/>
      <c r="D42" s="387" t="s">
        <v>639</v>
      </c>
      <c r="E42" s="140" t="s">
        <v>7</v>
      </c>
      <c r="F42" s="463">
        <f t="shared" si="1"/>
        <v>1.9228000000000003</v>
      </c>
      <c r="G42" s="461">
        <f t="shared" si="1"/>
        <v>2.0240000000000005</v>
      </c>
    </row>
    <row r="43" spans="2:202" ht="15">
      <c r="B43" s="1390"/>
      <c r="C43" s="1095"/>
      <c r="D43" s="395" t="s">
        <v>34</v>
      </c>
      <c r="E43" s="140" t="s">
        <v>7</v>
      </c>
      <c r="F43" s="463">
        <f t="shared" si="1"/>
        <v>1.748</v>
      </c>
      <c r="G43" s="461">
        <f t="shared" si="1"/>
        <v>1.84</v>
      </c>
    </row>
    <row r="44" spans="2:202" ht="15">
      <c r="B44" s="78" t="s">
        <v>12</v>
      </c>
      <c r="C44" s="174"/>
      <c r="D44" s="173"/>
      <c r="E44" s="83"/>
      <c r="F44" s="704"/>
      <c r="G44" s="705"/>
    </row>
    <row r="45" spans="2:202">
      <c r="B45" s="1386" t="s">
        <v>2734</v>
      </c>
      <c r="C45" s="1386"/>
      <c r="D45" s="1386"/>
      <c r="E45" s="1386"/>
      <c r="F45" s="1386"/>
      <c r="G45" s="1386"/>
    </row>
    <row r="46" spans="2:202" s="185" customFormat="1" ht="26.25" customHeight="1">
      <c r="B46" s="1386" t="s">
        <v>2883</v>
      </c>
      <c r="C46" s="1386"/>
      <c r="D46" s="1386"/>
      <c r="E46" s="1386"/>
      <c r="F46" s="1386"/>
      <c r="G46" s="1386"/>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c r="AN46" s="180"/>
      <c r="AO46" s="180"/>
      <c r="AP46" s="180"/>
      <c r="AQ46" s="180"/>
      <c r="AR46" s="180"/>
      <c r="AS46" s="180"/>
      <c r="AT46" s="180"/>
      <c r="AU46" s="180"/>
      <c r="AV46" s="180"/>
      <c r="AW46" s="180"/>
      <c r="AX46" s="180"/>
      <c r="AY46" s="180"/>
      <c r="AZ46" s="180"/>
      <c r="BA46" s="180"/>
      <c r="BB46" s="180"/>
      <c r="BC46" s="180"/>
      <c r="BD46" s="180"/>
      <c r="BE46" s="180"/>
      <c r="BF46" s="180"/>
      <c r="BG46" s="180"/>
      <c r="BH46" s="180"/>
      <c r="BI46" s="180"/>
      <c r="BJ46" s="180"/>
      <c r="BK46" s="180"/>
      <c r="BL46" s="180"/>
      <c r="BM46" s="180"/>
      <c r="BN46" s="180"/>
      <c r="BO46" s="180"/>
      <c r="BP46" s="180"/>
      <c r="BQ46" s="180"/>
      <c r="BR46" s="180"/>
      <c r="BS46" s="180"/>
      <c r="BT46" s="180"/>
      <c r="BU46" s="180"/>
      <c r="BV46" s="180"/>
      <c r="BW46" s="180"/>
      <c r="BX46" s="180"/>
      <c r="BY46" s="180"/>
      <c r="BZ46" s="180"/>
      <c r="CA46" s="180"/>
      <c r="CB46" s="180"/>
      <c r="CC46" s="180"/>
      <c r="CD46" s="180"/>
      <c r="CE46" s="180"/>
      <c r="CF46" s="180"/>
      <c r="CG46" s="180"/>
      <c r="CH46" s="180"/>
      <c r="CI46" s="180"/>
      <c r="CJ46" s="180"/>
      <c r="CK46" s="180"/>
      <c r="CL46" s="180"/>
      <c r="CM46" s="180"/>
      <c r="CN46" s="180"/>
      <c r="CO46" s="180"/>
      <c r="CP46" s="180"/>
      <c r="CQ46" s="180"/>
      <c r="CR46" s="180"/>
      <c r="CS46" s="180"/>
      <c r="CT46" s="180"/>
      <c r="CU46" s="180"/>
      <c r="CV46" s="180"/>
      <c r="CW46" s="180"/>
      <c r="CX46" s="180"/>
      <c r="CY46" s="180"/>
      <c r="CZ46" s="180"/>
      <c r="DA46" s="180"/>
      <c r="DB46" s="180"/>
      <c r="DC46" s="180"/>
      <c r="DD46" s="180"/>
      <c r="DE46" s="180"/>
      <c r="DF46" s="180"/>
      <c r="DG46" s="180"/>
      <c r="DH46" s="180"/>
      <c r="DI46" s="180"/>
      <c r="DJ46" s="180"/>
      <c r="DK46" s="180"/>
      <c r="DL46" s="180"/>
      <c r="DM46" s="180"/>
      <c r="DN46" s="180"/>
      <c r="DO46" s="180"/>
      <c r="DP46" s="180"/>
      <c r="DQ46" s="180"/>
      <c r="DR46" s="180"/>
      <c r="DS46" s="180"/>
      <c r="DT46" s="180"/>
      <c r="DU46" s="180"/>
      <c r="DV46" s="180"/>
      <c r="DW46" s="180"/>
      <c r="DX46" s="180"/>
      <c r="DY46" s="180"/>
      <c r="DZ46" s="180"/>
      <c r="EA46" s="180"/>
      <c r="EB46" s="180"/>
      <c r="EC46" s="180"/>
      <c r="ED46" s="180"/>
      <c r="EE46" s="180"/>
      <c r="EF46" s="180"/>
      <c r="EG46" s="180"/>
      <c r="EH46" s="180"/>
      <c r="EI46" s="180"/>
      <c r="EJ46" s="180"/>
      <c r="EK46" s="180"/>
      <c r="EL46" s="180"/>
      <c r="EM46" s="180"/>
      <c r="EN46" s="180"/>
      <c r="EO46" s="180"/>
      <c r="EP46" s="180"/>
      <c r="EQ46" s="180"/>
      <c r="ER46" s="180"/>
      <c r="ES46" s="180"/>
      <c r="ET46" s="180"/>
      <c r="EU46" s="180"/>
      <c r="EV46" s="180"/>
      <c r="EW46" s="180"/>
      <c r="EX46" s="180"/>
      <c r="EY46" s="180"/>
      <c r="EZ46" s="180"/>
      <c r="FA46" s="180"/>
      <c r="FB46" s="180"/>
      <c r="FC46" s="180"/>
      <c r="FD46" s="180"/>
      <c r="FE46" s="180"/>
      <c r="FF46" s="180"/>
      <c r="FG46" s="180"/>
      <c r="FH46" s="180"/>
      <c r="FI46" s="180"/>
      <c r="FJ46" s="180"/>
      <c r="FK46" s="180"/>
      <c r="FL46" s="180"/>
      <c r="FM46" s="180"/>
      <c r="FN46" s="180"/>
      <c r="FO46" s="180"/>
      <c r="FP46" s="180"/>
      <c r="FQ46" s="180"/>
    </row>
    <row r="47" spans="2:202" s="706" customFormat="1" ht="67.150000000000006" customHeight="1">
      <c r="B47" s="1386" t="s">
        <v>2761</v>
      </c>
      <c r="C47" s="1386"/>
      <c r="D47" s="1386"/>
      <c r="E47" s="1386"/>
      <c r="F47" s="1386"/>
      <c r="G47" s="1386"/>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27"/>
      <c r="AM47" s="127"/>
      <c r="AN47" s="127"/>
      <c r="AO47" s="127"/>
      <c r="AP47" s="127"/>
      <c r="AQ47" s="127"/>
      <c r="AR47" s="127"/>
      <c r="AS47" s="127"/>
      <c r="AT47" s="127"/>
      <c r="AU47" s="127"/>
      <c r="AV47" s="127"/>
      <c r="AW47" s="127"/>
      <c r="AX47" s="127"/>
      <c r="AY47" s="127"/>
      <c r="AZ47" s="127"/>
      <c r="BA47" s="127"/>
      <c r="BB47" s="127"/>
      <c r="BC47" s="127"/>
      <c r="BD47" s="127"/>
      <c r="BE47" s="127"/>
      <c r="BF47" s="127"/>
      <c r="BG47" s="127"/>
      <c r="BH47" s="127"/>
      <c r="BI47" s="127"/>
      <c r="BJ47" s="127"/>
      <c r="BK47" s="127"/>
      <c r="BL47" s="127"/>
      <c r="BM47" s="127"/>
      <c r="BN47" s="127"/>
      <c r="BO47" s="127"/>
      <c r="BP47" s="127"/>
      <c r="BQ47" s="127"/>
      <c r="BR47" s="127"/>
      <c r="BS47" s="127"/>
      <c r="BT47" s="127"/>
      <c r="BU47" s="127"/>
      <c r="BV47" s="127"/>
      <c r="BW47" s="127"/>
      <c r="BX47" s="127"/>
      <c r="BY47" s="127"/>
      <c r="BZ47" s="127"/>
      <c r="CA47" s="127"/>
      <c r="CB47" s="127"/>
      <c r="CC47" s="127"/>
      <c r="CD47" s="127"/>
      <c r="CE47" s="127"/>
      <c r="CF47" s="127"/>
      <c r="CG47" s="127"/>
      <c r="CH47" s="127"/>
      <c r="CI47" s="127"/>
      <c r="CJ47" s="127"/>
      <c r="CK47" s="127"/>
      <c r="CL47" s="127"/>
      <c r="CM47" s="127"/>
      <c r="CN47" s="127"/>
      <c r="CO47" s="127"/>
      <c r="CP47" s="127"/>
      <c r="CQ47" s="127"/>
      <c r="CR47" s="127"/>
      <c r="CS47" s="127"/>
      <c r="CT47" s="127"/>
      <c r="CU47" s="127"/>
      <c r="CV47" s="127"/>
      <c r="CW47" s="127"/>
      <c r="CX47" s="127"/>
      <c r="CY47" s="127"/>
      <c r="CZ47" s="127"/>
      <c r="DA47" s="127"/>
      <c r="DB47" s="127"/>
      <c r="DC47" s="127"/>
      <c r="DD47" s="127"/>
      <c r="DE47" s="127"/>
      <c r="DF47" s="127"/>
      <c r="DG47" s="127"/>
      <c r="DH47" s="127"/>
      <c r="DI47" s="127"/>
      <c r="DJ47" s="127"/>
      <c r="DK47" s="127"/>
      <c r="DL47" s="127"/>
      <c r="DM47" s="127"/>
      <c r="DN47" s="127"/>
      <c r="DO47" s="127"/>
      <c r="DP47" s="127"/>
      <c r="DQ47" s="127"/>
      <c r="DR47" s="127"/>
      <c r="DS47" s="127"/>
      <c r="DT47" s="127"/>
      <c r="DU47" s="127"/>
      <c r="DV47" s="127"/>
      <c r="DW47" s="127"/>
      <c r="DX47" s="127"/>
      <c r="DY47" s="127"/>
      <c r="DZ47" s="127"/>
      <c r="EA47" s="127"/>
      <c r="EB47" s="127"/>
      <c r="EC47" s="127"/>
      <c r="ED47" s="127"/>
      <c r="EE47" s="127"/>
      <c r="EF47" s="127"/>
      <c r="EG47" s="127"/>
      <c r="EH47" s="127"/>
      <c r="EI47" s="127"/>
      <c r="EJ47" s="127"/>
      <c r="EK47" s="127"/>
      <c r="EL47" s="127"/>
      <c r="EM47" s="127"/>
      <c r="EN47" s="127"/>
      <c r="EO47" s="127"/>
      <c r="EP47" s="127"/>
      <c r="EQ47" s="127"/>
      <c r="ER47" s="127"/>
      <c r="ES47" s="127"/>
      <c r="ET47" s="127"/>
      <c r="EU47" s="127"/>
      <c r="EV47" s="127"/>
      <c r="EW47" s="127"/>
      <c r="EX47" s="127"/>
      <c r="EY47" s="127"/>
      <c r="EZ47" s="127"/>
      <c r="FA47" s="127"/>
      <c r="FB47" s="127"/>
      <c r="FC47" s="127"/>
      <c r="FD47" s="127"/>
      <c r="FE47" s="127"/>
      <c r="FF47" s="127"/>
      <c r="FG47" s="127"/>
      <c r="FH47" s="127"/>
      <c r="FI47" s="127"/>
      <c r="FJ47" s="127"/>
      <c r="FK47" s="127"/>
      <c r="FL47" s="127"/>
      <c r="FM47" s="127"/>
      <c r="FN47" s="127"/>
      <c r="FO47" s="127"/>
      <c r="FP47" s="127"/>
      <c r="FQ47" s="127"/>
      <c r="FR47" s="127"/>
      <c r="FS47" s="127"/>
      <c r="FT47" s="127"/>
      <c r="FU47" s="127"/>
      <c r="FV47" s="127"/>
      <c r="FW47" s="127"/>
      <c r="FX47" s="127"/>
      <c r="FY47" s="127"/>
      <c r="FZ47" s="127"/>
      <c r="GA47" s="127"/>
      <c r="GB47" s="127"/>
      <c r="GC47" s="127"/>
      <c r="GD47" s="127"/>
      <c r="GE47" s="127"/>
      <c r="GF47" s="127"/>
      <c r="GG47" s="127"/>
      <c r="GH47" s="127"/>
      <c r="GI47" s="127"/>
      <c r="GJ47" s="127"/>
      <c r="GK47" s="127"/>
      <c r="GL47" s="127"/>
      <c r="GM47" s="127"/>
      <c r="GN47" s="127"/>
      <c r="GO47" s="127"/>
      <c r="GP47" s="127"/>
      <c r="GQ47" s="127"/>
      <c r="GR47" s="127"/>
      <c r="GS47" s="127"/>
      <c r="GT47" s="127"/>
    </row>
    <row r="48" spans="2:202" ht="25.35" customHeight="1">
      <c r="B48" s="1386" t="s">
        <v>2763</v>
      </c>
      <c r="C48" s="1386"/>
      <c r="D48" s="1386"/>
      <c r="E48" s="1386"/>
      <c r="F48" s="1386"/>
      <c r="G48" s="1386"/>
    </row>
    <row r="49" spans="2:7" ht="28.35" customHeight="1">
      <c r="B49" s="1386" t="s">
        <v>2762</v>
      </c>
      <c r="C49" s="1386"/>
      <c r="D49" s="1386"/>
      <c r="E49" s="1386"/>
      <c r="F49" s="1386"/>
      <c r="G49" s="1386"/>
    </row>
    <row r="50" spans="2:7" ht="25.35" customHeight="1">
      <c r="B50" s="1386" t="s">
        <v>2760</v>
      </c>
      <c r="C50" s="1386"/>
      <c r="D50" s="1386"/>
      <c r="E50" s="1386"/>
      <c r="F50" s="1386"/>
      <c r="G50" s="1386"/>
    </row>
  </sheetData>
  <mergeCells count="33">
    <mergeCell ref="B48:G48"/>
    <mergeCell ref="B49:G49"/>
    <mergeCell ref="B47:G47"/>
    <mergeCell ref="B50:G50"/>
    <mergeCell ref="B1:G2"/>
    <mergeCell ref="B3:G3"/>
    <mergeCell ref="B4:G4"/>
    <mergeCell ref="B5:G5"/>
    <mergeCell ref="F19:G19"/>
    <mergeCell ref="B19:E19"/>
    <mergeCell ref="B9:E9"/>
    <mergeCell ref="B31:B34"/>
    <mergeCell ref="C31:C34"/>
    <mergeCell ref="B35:B38"/>
    <mergeCell ref="C35:C38"/>
    <mergeCell ref="B7:B8"/>
    <mergeCell ref="C7:C8"/>
    <mergeCell ref="D7:D8"/>
    <mergeCell ref="E7:E8"/>
    <mergeCell ref="F7:G7"/>
    <mergeCell ref="F9:G9"/>
    <mergeCell ref="B45:G45"/>
    <mergeCell ref="B46:G46"/>
    <mergeCell ref="B39:E39"/>
    <mergeCell ref="F39:G39"/>
    <mergeCell ref="B40:B43"/>
    <mergeCell ref="C40:C43"/>
    <mergeCell ref="C20:C22"/>
    <mergeCell ref="C23:C26"/>
    <mergeCell ref="B20:B22"/>
    <mergeCell ref="B23:B26"/>
    <mergeCell ref="C27:C30"/>
    <mergeCell ref="B27:B30"/>
  </mergeCells>
  <pageMargins left="0.47244094488188998" right="0.196850393700787" top="0.47244094488188998" bottom="0.39370078740157499" header="0.31496062992126" footer="0.196850393700787"/>
  <pageSetup paperSize="9" scale="82" firstPageNumber="140" fitToHeight="0" orientation="portrait" useFirstPageNumber="1" r:id="rId1"/>
  <headerFooter alignWithMargins="0">
    <oddHeader>&amp;CDRAFT</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Foaie27">
    <tabColor rgb="FF00B050"/>
  </sheetPr>
  <dimension ref="A1:HQ56"/>
  <sheetViews>
    <sheetView topLeftCell="A12" zoomScale="115" zoomScaleNormal="115" workbookViewId="0">
      <selection activeCell="F17" sqref="F17"/>
    </sheetView>
  </sheetViews>
  <sheetFormatPr defaultColWidth="9" defaultRowHeight="12.75"/>
  <cols>
    <col min="1" max="1" width="5.28515625" style="8" customWidth="1"/>
    <col min="2" max="2" width="3.42578125" style="39" customWidth="1"/>
    <col min="3" max="3" width="44.140625" style="39" customWidth="1"/>
    <col min="4" max="4" width="12.42578125" style="39" customWidth="1"/>
    <col min="5" max="5" width="11.42578125" style="39" customWidth="1"/>
    <col min="6" max="6" width="10.42578125" style="39" customWidth="1"/>
    <col min="7" max="7" width="11.42578125" style="39" customWidth="1"/>
    <col min="8" max="10" width="9.140625" style="39"/>
    <col min="11" max="11" width="9.140625" style="39" customWidth="1"/>
    <col min="12" max="12" width="61.7109375" style="39" hidden="1" customWidth="1"/>
    <col min="13" max="217" width="9.140625" style="39"/>
    <col min="218" max="228" width="9.140625" style="8"/>
    <col min="229" max="229" width="4.42578125" style="8" customWidth="1"/>
    <col min="230" max="230" width="32.28515625" style="8" customWidth="1"/>
    <col min="231" max="231" width="7.7109375" style="8" customWidth="1"/>
    <col min="232" max="237" width="8.85546875" style="8" customWidth="1"/>
    <col min="238" max="239" width="9.140625" style="8" customWidth="1"/>
    <col min="240" max="484" width="9.140625" style="8"/>
    <col min="485" max="485" width="4.42578125" style="8" customWidth="1"/>
    <col min="486" max="486" width="32.28515625" style="8" customWidth="1"/>
    <col min="487" max="487" width="7.7109375" style="8" customWidth="1"/>
    <col min="488" max="493" width="8.85546875" style="8" customWidth="1"/>
    <col min="494" max="495" width="9.140625" style="8" customWidth="1"/>
    <col min="496" max="740" width="9.140625" style="8"/>
    <col min="741" max="741" width="4.42578125" style="8" customWidth="1"/>
    <col min="742" max="742" width="32.28515625" style="8" customWidth="1"/>
    <col min="743" max="743" width="7.7109375" style="8" customWidth="1"/>
    <col min="744" max="749" width="8.85546875" style="8" customWidth="1"/>
    <col min="750" max="751" width="9.140625" style="8" customWidth="1"/>
    <col min="752" max="996" width="9.140625" style="8"/>
    <col min="997" max="997" width="4.42578125" style="8" customWidth="1"/>
    <col min="998" max="998" width="32.28515625" style="8" customWidth="1"/>
    <col min="999" max="999" width="7.7109375" style="8" customWidth="1"/>
    <col min="1000" max="1005" width="8.85546875" style="8" customWidth="1"/>
    <col min="1006" max="1007" width="9.140625" style="8" customWidth="1"/>
    <col min="1008" max="1252" width="9.140625" style="8"/>
    <col min="1253" max="1253" width="4.42578125" style="8" customWidth="1"/>
    <col min="1254" max="1254" width="32.28515625" style="8" customWidth="1"/>
    <col min="1255" max="1255" width="7.7109375" style="8" customWidth="1"/>
    <col min="1256" max="1261" width="8.85546875" style="8" customWidth="1"/>
    <col min="1262" max="1263" width="9.140625" style="8" customWidth="1"/>
    <col min="1264" max="1508" width="9.140625" style="8"/>
    <col min="1509" max="1509" width="4.42578125" style="8" customWidth="1"/>
    <col min="1510" max="1510" width="32.28515625" style="8" customWidth="1"/>
    <col min="1511" max="1511" width="7.7109375" style="8" customWidth="1"/>
    <col min="1512" max="1517" width="8.85546875" style="8" customWidth="1"/>
    <col min="1518" max="1519" width="9.140625" style="8" customWidth="1"/>
    <col min="1520" max="1764" width="9.140625" style="8"/>
    <col min="1765" max="1765" width="4.42578125" style="8" customWidth="1"/>
    <col min="1766" max="1766" width="32.28515625" style="8" customWidth="1"/>
    <col min="1767" max="1767" width="7.7109375" style="8" customWidth="1"/>
    <col min="1768" max="1773" width="8.85546875" style="8" customWidth="1"/>
    <col min="1774" max="1775" width="9.140625" style="8" customWidth="1"/>
    <col min="1776" max="2020" width="9.140625" style="8"/>
    <col min="2021" max="2021" width="4.42578125" style="8" customWidth="1"/>
    <col min="2022" max="2022" width="32.28515625" style="8" customWidth="1"/>
    <col min="2023" max="2023" width="7.7109375" style="8" customWidth="1"/>
    <col min="2024" max="2029" width="8.85546875" style="8" customWidth="1"/>
    <col min="2030" max="2031" width="9.140625" style="8" customWidth="1"/>
    <col min="2032" max="2276" width="9.140625" style="8"/>
    <col min="2277" max="2277" width="4.42578125" style="8" customWidth="1"/>
    <col min="2278" max="2278" width="32.28515625" style="8" customWidth="1"/>
    <col min="2279" max="2279" width="7.7109375" style="8" customWidth="1"/>
    <col min="2280" max="2285" width="8.85546875" style="8" customWidth="1"/>
    <col min="2286" max="2287" width="9.140625" style="8" customWidth="1"/>
    <col min="2288" max="2532" width="9.140625" style="8"/>
    <col min="2533" max="2533" width="4.42578125" style="8" customWidth="1"/>
    <col min="2534" max="2534" width="32.28515625" style="8" customWidth="1"/>
    <col min="2535" max="2535" width="7.7109375" style="8" customWidth="1"/>
    <col min="2536" max="2541" width="8.85546875" style="8" customWidth="1"/>
    <col min="2542" max="2543" width="9.140625" style="8" customWidth="1"/>
    <col min="2544" max="2788" width="9.140625" style="8"/>
    <col min="2789" max="2789" width="4.42578125" style="8" customWidth="1"/>
    <col min="2790" max="2790" width="32.28515625" style="8" customWidth="1"/>
    <col min="2791" max="2791" width="7.7109375" style="8" customWidth="1"/>
    <col min="2792" max="2797" width="8.85546875" style="8" customWidth="1"/>
    <col min="2798" max="2799" width="9.140625" style="8" customWidth="1"/>
    <col min="2800" max="3044" width="9.140625" style="8"/>
    <col min="3045" max="3045" width="4.42578125" style="8" customWidth="1"/>
    <col min="3046" max="3046" width="32.28515625" style="8" customWidth="1"/>
    <col min="3047" max="3047" width="7.7109375" style="8" customWidth="1"/>
    <col min="3048" max="3053" width="8.85546875" style="8" customWidth="1"/>
    <col min="3054" max="3055" width="9.140625" style="8" customWidth="1"/>
    <col min="3056" max="3300" width="9.140625" style="8"/>
    <col min="3301" max="3301" width="4.42578125" style="8" customWidth="1"/>
    <col min="3302" max="3302" width="32.28515625" style="8" customWidth="1"/>
    <col min="3303" max="3303" width="7.7109375" style="8" customWidth="1"/>
    <col min="3304" max="3309" width="8.85546875" style="8" customWidth="1"/>
    <col min="3310" max="3311" width="9.140625" style="8" customWidth="1"/>
    <col min="3312" max="3556" width="9.140625" style="8"/>
    <col min="3557" max="3557" width="4.42578125" style="8" customWidth="1"/>
    <col min="3558" max="3558" width="32.28515625" style="8" customWidth="1"/>
    <col min="3559" max="3559" width="7.7109375" style="8" customWidth="1"/>
    <col min="3560" max="3565" width="8.85546875" style="8" customWidth="1"/>
    <col min="3566" max="3567" width="9.140625" style="8" customWidth="1"/>
    <col min="3568" max="3812" width="9.140625" style="8"/>
    <col min="3813" max="3813" width="4.42578125" style="8" customWidth="1"/>
    <col min="3814" max="3814" width="32.28515625" style="8" customWidth="1"/>
    <col min="3815" max="3815" width="7.7109375" style="8" customWidth="1"/>
    <col min="3816" max="3821" width="8.85546875" style="8" customWidth="1"/>
    <col min="3822" max="3823" width="9.140625" style="8" customWidth="1"/>
    <col min="3824" max="4068" width="9.140625" style="8"/>
    <col min="4069" max="4069" width="4.42578125" style="8" customWidth="1"/>
    <col min="4070" max="4070" width="32.28515625" style="8" customWidth="1"/>
    <col min="4071" max="4071" width="7.7109375" style="8" customWidth="1"/>
    <col min="4072" max="4077" width="8.85546875" style="8" customWidth="1"/>
    <col min="4078" max="4079" width="9.140625" style="8" customWidth="1"/>
    <col min="4080" max="4324" width="9.140625" style="8"/>
    <col min="4325" max="4325" width="4.42578125" style="8" customWidth="1"/>
    <col min="4326" max="4326" width="32.28515625" style="8" customWidth="1"/>
    <col min="4327" max="4327" width="7.7109375" style="8" customWidth="1"/>
    <col min="4328" max="4333" width="8.85546875" style="8" customWidth="1"/>
    <col min="4334" max="4335" width="9.140625" style="8" customWidth="1"/>
    <col min="4336" max="4580" width="9.140625" style="8"/>
    <col min="4581" max="4581" width="4.42578125" style="8" customWidth="1"/>
    <col min="4582" max="4582" width="32.28515625" style="8" customWidth="1"/>
    <col min="4583" max="4583" width="7.7109375" style="8" customWidth="1"/>
    <col min="4584" max="4589" width="8.85546875" style="8" customWidth="1"/>
    <col min="4590" max="4591" width="9.140625" style="8" customWidth="1"/>
    <col min="4592" max="4836" width="9.140625" style="8"/>
    <col min="4837" max="4837" width="4.42578125" style="8" customWidth="1"/>
    <col min="4838" max="4838" width="32.28515625" style="8" customWidth="1"/>
    <col min="4839" max="4839" width="7.7109375" style="8" customWidth="1"/>
    <col min="4840" max="4845" width="8.85546875" style="8" customWidth="1"/>
    <col min="4846" max="4847" width="9.140625" style="8" customWidth="1"/>
    <col min="4848" max="5092" width="9.140625" style="8"/>
    <col min="5093" max="5093" width="4.42578125" style="8" customWidth="1"/>
    <col min="5094" max="5094" width="32.28515625" style="8" customWidth="1"/>
    <col min="5095" max="5095" width="7.7109375" style="8" customWidth="1"/>
    <col min="5096" max="5101" width="8.85546875" style="8" customWidth="1"/>
    <col min="5102" max="5103" width="9.140625" style="8" customWidth="1"/>
    <col min="5104" max="5348" width="9.140625" style="8"/>
    <col min="5349" max="5349" width="4.42578125" style="8" customWidth="1"/>
    <col min="5350" max="5350" width="32.28515625" style="8" customWidth="1"/>
    <col min="5351" max="5351" width="7.7109375" style="8" customWidth="1"/>
    <col min="5352" max="5357" width="8.85546875" style="8" customWidth="1"/>
    <col min="5358" max="5359" width="9.140625" style="8" customWidth="1"/>
    <col min="5360" max="5604" width="9.140625" style="8"/>
    <col min="5605" max="5605" width="4.42578125" style="8" customWidth="1"/>
    <col min="5606" max="5606" width="32.28515625" style="8" customWidth="1"/>
    <col min="5607" max="5607" width="7.7109375" style="8" customWidth="1"/>
    <col min="5608" max="5613" width="8.85546875" style="8" customWidth="1"/>
    <col min="5614" max="5615" width="9.140625" style="8" customWidth="1"/>
    <col min="5616" max="5860" width="9.140625" style="8"/>
    <col min="5861" max="5861" width="4.42578125" style="8" customWidth="1"/>
    <col min="5862" max="5862" width="32.28515625" style="8" customWidth="1"/>
    <col min="5863" max="5863" width="7.7109375" style="8" customWidth="1"/>
    <col min="5864" max="5869" width="8.85546875" style="8" customWidth="1"/>
    <col min="5870" max="5871" width="9.140625" style="8" customWidth="1"/>
    <col min="5872" max="6116" width="9.140625" style="8"/>
    <col min="6117" max="6117" width="4.42578125" style="8" customWidth="1"/>
    <col min="6118" max="6118" width="32.28515625" style="8" customWidth="1"/>
    <col min="6119" max="6119" width="7.7109375" style="8" customWidth="1"/>
    <col min="6120" max="6125" width="8.85546875" style="8" customWidth="1"/>
    <col min="6126" max="6127" width="9.140625" style="8" customWidth="1"/>
    <col min="6128" max="6372" width="9.140625" style="8"/>
    <col min="6373" max="6373" width="4.42578125" style="8" customWidth="1"/>
    <col min="6374" max="6374" width="32.28515625" style="8" customWidth="1"/>
    <col min="6375" max="6375" width="7.7109375" style="8" customWidth="1"/>
    <col min="6376" max="6381" width="8.85546875" style="8" customWidth="1"/>
    <col min="6382" max="6383" width="9.140625" style="8" customWidth="1"/>
    <col min="6384" max="6628" width="9.140625" style="8"/>
    <col min="6629" max="6629" width="4.42578125" style="8" customWidth="1"/>
    <col min="6630" max="6630" width="32.28515625" style="8" customWidth="1"/>
    <col min="6631" max="6631" width="7.7109375" style="8" customWidth="1"/>
    <col min="6632" max="6637" width="8.85546875" style="8" customWidth="1"/>
    <col min="6638" max="6639" width="9.140625" style="8" customWidth="1"/>
    <col min="6640" max="6884" width="9.140625" style="8"/>
    <col min="6885" max="6885" width="4.42578125" style="8" customWidth="1"/>
    <col min="6886" max="6886" width="32.28515625" style="8" customWidth="1"/>
    <col min="6887" max="6887" width="7.7109375" style="8" customWidth="1"/>
    <col min="6888" max="6893" width="8.85546875" style="8" customWidth="1"/>
    <col min="6894" max="6895" width="9.140625" style="8" customWidth="1"/>
    <col min="6896" max="7140" width="9.140625" style="8"/>
    <col min="7141" max="7141" width="4.42578125" style="8" customWidth="1"/>
    <col min="7142" max="7142" width="32.28515625" style="8" customWidth="1"/>
    <col min="7143" max="7143" width="7.7109375" style="8" customWidth="1"/>
    <col min="7144" max="7149" width="8.85546875" style="8" customWidth="1"/>
    <col min="7150" max="7151" width="9.140625" style="8" customWidth="1"/>
    <col min="7152" max="7396" width="9.140625" style="8"/>
    <col min="7397" max="7397" width="4.42578125" style="8" customWidth="1"/>
    <col min="7398" max="7398" width="32.28515625" style="8" customWidth="1"/>
    <col min="7399" max="7399" width="7.7109375" style="8" customWidth="1"/>
    <col min="7400" max="7405" width="8.85546875" style="8" customWidth="1"/>
    <col min="7406" max="7407" width="9.140625" style="8" customWidth="1"/>
    <col min="7408" max="7652" width="9.140625" style="8"/>
    <col min="7653" max="7653" width="4.42578125" style="8" customWidth="1"/>
    <col min="7654" max="7654" width="32.28515625" style="8" customWidth="1"/>
    <col min="7655" max="7655" width="7.7109375" style="8" customWidth="1"/>
    <col min="7656" max="7661" width="8.85546875" style="8" customWidth="1"/>
    <col min="7662" max="7663" width="9.140625" style="8" customWidth="1"/>
    <col min="7664" max="7908" width="9.140625" style="8"/>
    <col min="7909" max="7909" width="4.42578125" style="8" customWidth="1"/>
    <col min="7910" max="7910" width="32.28515625" style="8" customWidth="1"/>
    <col min="7911" max="7911" width="7.7109375" style="8" customWidth="1"/>
    <col min="7912" max="7917" width="8.85546875" style="8" customWidth="1"/>
    <col min="7918" max="7919" width="9.140625" style="8" customWidth="1"/>
    <col min="7920" max="8164" width="9.140625" style="8"/>
    <col min="8165" max="8165" width="4.42578125" style="8" customWidth="1"/>
    <col min="8166" max="8166" width="32.28515625" style="8" customWidth="1"/>
    <col min="8167" max="8167" width="7.7109375" style="8" customWidth="1"/>
    <col min="8168" max="8173" width="8.85546875" style="8" customWidth="1"/>
    <col min="8174" max="8175" width="9.140625" style="8" customWidth="1"/>
    <col min="8176" max="8420" width="9.140625" style="8"/>
    <col min="8421" max="8421" width="4.42578125" style="8" customWidth="1"/>
    <col min="8422" max="8422" width="32.28515625" style="8" customWidth="1"/>
    <col min="8423" max="8423" width="7.7109375" style="8" customWidth="1"/>
    <col min="8424" max="8429" width="8.85546875" style="8" customWidth="1"/>
    <col min="8430" max="8431" width="9.140625" style="8" customWidth="1"/>
    <col min="8432" max="8676" width="9.140625" style="8"/>
    <col min="8677" max="8677" width="4.42578125" style="8" customWidth="1"/>
    <col min="8678" max="8678" width="32.28515625" style="8" customWidth="1"/>
    <col min="8679" max="8679" width="7.7109375" style="8" customWidth="1"/>
    <col min="8680" max="8685" width="8.85546875" style="8" customWidth="1"/>
    <col min="8686" max="8687" width="9.140625" style="8" customWidth="1"/>
    <col min="8688" max="8932" width="9.140625" style="8"/>
    <col min="8933" max="8933" width="4.42578125" style="8" customWidth="1"/>
    <col min="8934" max="8934" width="32.28515625" style="8" customWidth="1"/>
    <col min="8935" max="8935" width="7.7109375" style="8" customWidth="1"/>
    <col min="8936" max="8941" width="8.85546875" style="8" customWidth="1"/>
    <col min="8942" max="8943" width="9.140625" style="8" customWidth="1"/>
    <col min="8944" max="9188" width="9.140625" style="8"/>
    <col min="9189" max="9189" width="4.42578125" style="8" customWidth="1"/>
    <col min="9190" max="9190" width="32.28515625" style="8" customWidth="1"/>
    <col min="9191" max="9191" width="7.7109375" style="8" customWidth="1"/>
    <col min="9192" max="9197" width="8.85546875" style="8" customWidth="1"/>
    <col min="9198" max="9199" width="9.140625" style="8" customWidth="1"/>
    <col min="9200" max="9444" width="9.140625" style="8"/>
    <col min="9445" max="9445" width="4.42578125" style="8" customWidth="1"/>
    <col min="9446" max="9446" width="32.28515625" style="8" customWidth="1"/>
    <col min="9447" max="9447" width="7.7109375" style="8" customWidth="1"/>
    <col min="9448" max="9453" width="8.85546875" style="8" customWidth="1"/>
    <col min="9454" max="9455" width="9.140625" style="8" customWidth="1"/>
    <col min="9456" max="9700" width="9.140625" style="8"/>
    <col min="9701" max="9701" width="4.42578125" style="8" customWidth="1"/>
    <col min="9702" max="9702" width="32.28515625" style="8" customWidth="1"/>
    <col min="9703" max="9703" width="7.7109375" style="8" customWidth="1"/>
    <col min="9704" max="9709" width="8.85546875" style="8" customWidth="1"/>
    <col min="9710" max="9711" width="9.140625" style="8" customWidth="1"/>
    <col min="9712" max="9956" width="9.140625" style="8"/>
    <col min="9957" max="9957" width="4.42578125" style="8" customWidth="1"/>
    <col min="9958" max="9958" width="32.28515625" style="8" customWidth="1"/>
    <col min="9959" max="9959" width="7.7109375" style="8" customWidth="1"/>
    <col min="9960" max="9965" width="8.85546875" style="8" customWidth="1"/>
    <col min="9966" max="9967" width="9.140625" style="8" customWidth="1"/>
    <col min="9968" max="10212" width="9.140625" style="8"/>
    <col min="10213" max="10213" width="4.42578125" style="8" customWidth="1"/>
    <col min="10214" max="10214" width="32.28515625" style="8" customWidth="1"/>
    <col min="10215" max="10215" width="7.7109375" style="8" customWidth="1"/>
    <col min="10216" max="10221" width="8.85546875" style="8" customWidth="1"/>
    <col min="10222" max="10223" width="9.140625" style="8" customWidth="1"/>
    <col min="10224" max="10468" width="9.140625" style="8"/>
    <col min="10469" max="10469" width="4.42578125" style="8" customWidth="1"/>
    <col min="10470" max="10470" width="32.28515625" style="8" customWidth="1"/>
    <col min="10471" max="10471" width="7.7109375" style="8" customWidth="1"/>
    <col min="10472" max="10477" width="8.85546875" style="8" customWidth="1"/>
    <col min="10478" max="10479" width="9.140625" style="8" customWidth="1"/>
    <col min="10480" max="10724" width="9.140625" style="8"/>
    <col min="10725" max="10725" width="4.42578125" style="8" customWidth="1"/>
    <col min="10726" max="10726" width="32.28515625" style="8" customWidth="1"/>
    <col min="10727" max="10727" width="7.7109375" style="8" customWidth="1"/>
    <col min="10728" max="10733" width="8.85546875" style="8" customWidth="1"/>
    <col min="10734" max="10735" width="9.140625" style="8" customWidth="1"/>
    <col min="10736" max="10980" width="9.140625" style="8"/>
    <col min="10981" max="10981" width="4.42578125" style="8" customWidth="1"/>
    <col min="10982" max="10982" width="32.28515625" style="8" customWidth="1"/>
    <col min="10983" max="10983" width="7.7109375" style="8" customWidth="1"/>
    <col min="10984" max="10989" width="8.85546875" style="8" customWidth="1"/>
    <col min="10990" max="10991" width="9.140625" style="8" customWidth="1"/>
    <col min="10992" max="11236" width="9.140625" style="8"/>
    <col min="11237" max="11237" width="4.42578125" style="8" customWidth="1"/>
    <col min="11238" max="11238" width="32.28515625" style="8" customWidth="1"/>
    <col min="11239" max="11239" width="7.7109375" style="8" customWidth="1"/>
    <col min="11240" max="11245" width="8.85546875" style="8" customWidth="1"/>
    <col min="11246" max="11247" width="9.140625" style="8" customWidth="1"/>
    <col min="11248" max="11492" width="9.140625" style="8"/>
    <col min="11493" max="11493" width="4.42578125" style="8" customWidth="1"/>
    <col min="11494" max="11494" width="32.28515625" style="8" customWidth="1"/>
    <col min="11495" max="11495" width="7.7109375" style="8" customWidth="1"/>
    <col min="11496" max="11501" width="8.85546875" style="8" customWidth="1"/>
    <col min="11502" max="11503" width="9.140625" style="8" customWidth="1"/>
    <col min="11504" max="11748" width="9.140625" style="8"/>
    <col min="11749" max="11749" width="4.42578125" style="8" customWidth="1"/>
    <col min="11750" max="11750" width="32.28515625" style="8" customWidth="1"/>
    <col min="11751" max="11751" width="7.7109375" style="8" customWidth="1"/>
    <col min="11752" max="11757" width="8.85546875" style="8" customWidth="1"/>
    <col min="11758" max="11759" width="9.140625" style="8" customWidth="1"/>
    <col min="11760" max="12004" width="9.140625" style="8"/>
    <col min="12005" max="12005" width="4.42578125" style="8" customWidth="1"/>
    <col min="12006" max="12006" width="32.28515625" style="8" customWidth="1"/>
    <col min="12007" max="12007" width="7.7109375" style="8" customWidth="1"/>
    <col min="12008" max="12013" width="8.85546875" style="8" customWidth="1"/>
    <col min="12014" max="12015" width="9.140625" style="8" customWidth="1"/>
    <col min="12016" max="12260" width="9.140625" style="8"/>
    <col min="12261" max="12261" width="4.42578125" style="8" customWidth="1"/>
    <col min="12262" max="12262" width="32.28515625" style="8" customWidth="1"/>
    <col min="12263" max="12263" width="7.7109375" style="8" customWidth="1"/>
    <col min="12264" max="12269" width="8.85546875" style="8" customWidth="1"/>
    <col min="12270" max="12271" width="9.140625" style="8" customWidth="1"/>
    <col min="12272" max="12516" width="9.140625" style="8"/>
    <col min="12517" max="12517" width="4.42578125" style="8" customWidth="1"/>
    <col min="12518" max="12518" width="32.28515625" style="8" customWidth="1"/>
    <col min="12519" max="12519" width="7.7109375" style="8" customWidth="1"/>
    <col min="12520" max="12525" width="8.85546875" style="8" customWidth="1"/>
    <col min="12526" max="12527" width="9.140625" style="8" customWidth="1"/>
    <col min="12528" max="12772" width="9.140625" style="8"/>
    <col min="12773" max="12773" width="4.42578125" style="8" customWidth="1"/>
    <col min="12774" max="12774" width="32.28515625" style="8" customWidth="1"/>
    <col min="12775" max="12775" width="7.7109375" style="8" customWidth="1"/>
    <col min="12776" max="12781" width="8.85546875" style="8" customWidth="1"/>
    <col min="12782" max="12783" width="9.140625" style="8" customWidth="1"/>
    <col min="12784" max="13028" width="9.140625" style="8"/>
    <col min="13029" max="13029" width="4.42578125" style="8" customWidth="1"/>
    <col min="13030" max="13030" width="32.28515625" style="8" customWidth="1"/>
    <col min="13031" max="13031" width="7.7109375" style="8" customWidth="1"/>
    <col min="13032" max="13037" width="8.85546875" style="8" customWidth="1"/>
    <col min="13038" max="13039" width="9.140625" style="8" customWidth="1"/>
    <col min="13040" max="13284" width="9.140625" style="8"/>
    <col min="13285" max="13285" width="4.42578125" style="8" customWidth="1"/>
    <col min="13286" max="13286" width="32.28515625" style="8" customWidth="1"/>
    <col min="13287" max="13287" width="7.7109375" style="8" customWidth="1"/>
    <col min="13288" max="13293" width="8.85546875" style="8" customWidth="1"/>
    <col min="13294" max="13295" width="9.140625" style="8" customWidth="1"/>
    <col min="13296" max="13540" width="9.140625" style="8"/>
    <col min="13541" max="13541" width="4.42578125" style="8" customWidth="1"/>
    <col min="13542" max="13542" width="32.28515625" style="8" customWidth="1"/>
    <col min="13543" max="13543" width="7.7109375" style="8" customWidth="1"/>
    <col min="13544" max="13549" width="8.85546875" style="8" customWidth="1"/>
    <col min="13550" max="13551" width="9.140625" style="8" customWidth="1"/>
    <col min="13552" max="13796" width="9.140625" style="8"/>
    <col min="13797" max="13797" width="4.42578125" style="8" customWidth="1"/>
    <col min="13798" max="13798" width="32.28515625" style="8" customWidth="1"/>
    <col min="13799" max="13799" width="7.7109375" style="8" customWidth="1"/>
    <col min="13800" max="13805" width="8.85546875" style="8" customWidth="1"/>
    <col min="13806" max="13807" width="9.140625" style="8" customWidth="1"/>
    <col min="13808" max="14052" width="9.140625" style="8"/>
    <col min="14053" max="14053" width="4.42578125" style="8" customWidth="1"/>
    <col min="14054" max="14054" width="32.28515625" style="8" customWidth="1"/>
    <col min="14055" max="14055" width="7.7109375" style="8" customWidth="1"/>
    <col min="14056" max="14061" width="8.85546875" style="8" customWidth="1"/>
    <col min="14062" max="14063" width="9.140625" style="8" customWidth="1"/>
    <col min="14064" max="14308" width="9.140625" style="8"/>
    <col min="14309" max="14309" width="4.42578125" style="8" customWidth="1"/>
    <col min="14310" max="14310" width="32.28515625" style="8" customWidth="1"/>
    <col min="14311" max="14311" width="7.7109375" style="8" customWidth="1"/>
    <col min="14312" max="14317" width="8.85546875" style="8" customWidth="1"/>
    <col min="14318" max="14319" width="9.140625" style="8" customWidth="1"/>
    <col min="14320" max="14564" width="9.140625" style="8"/>
    <col min="14565" max="14565" width="4.42578125" style="8" customWidth="1"/>
    <col min="14566" max="14566" width="32.28515625" style="8" customWidth="1"/>
    <col min="14567" max="14567" width="7.7109375" style="8" customWidth="1"/>
    <col min="14568" max="14573" width="8.85546875" style="8" customWidth="1"/>
    <col min="14574" max="14575" width="9.140625" style="8" customWidth="1"/>
    <col min="14576" max="14820" width="9.140625" style="8"/>
    <col min="14821" max="14821" width="4.42578125" style="8" customWidth="1"/>
    <col min="14822" max="14822" width="32.28515625" style="8" customWidth="1"/>
    <col min="14823" max="14823" width="7.7109375" style="8" customWidth="1"/>
    <col min="14824" max="14829" width="8.85546875" style="8" customWidth="1"/>
    <col min="14830" max="14831" width="9.140625" style="8" customWidth="1"/>
    <col min="14832" max="15076" width="9.140625" style="8"/>
    <col min="15077" max="15077" width="4.42578125" style="8" customWidth="1"/>
    <col min="15078" max="15078" width="32.28515625" style="8" customWidth="1"/>
    <col min="15079" max="15079" width="7.7109375" style="8" customWidth="1"/>
    <col min="15080" max="15085" width="8.85546875" style="8" customWidth="1"/>
    <col min="15086" max="15087" width="9.140625" style="8" customWidth="1"/>
    <col min="15088" max="15332" width="9.140625" style="8"/>
    <col min="15333" max="15333" width="4.42578125" style="8" customWidth="1"/>
    <col min="15334" max="15334" width="32.28515625" style="8" customWidth="1"/>
    <col min="15335" max="15335" width="7.7109375" style="8" customWidth="1"/>
    <col min="15336" max="15341" width="8.85546875" style="8" customWidth="1"/>
    <col min="15342" max="15343" width="9.140625" style="8" customWidth="1"/>
    <col min="15344" max="15588" width="9.140625" style="8"/>
    <col min="15589" max="15589" width="4.42578125" style="8" customWidth="1"/>
    <col min="15590" max="15590" width="32.28515625" style="8" customWidth="1"/>
    <col min="15591" max="15591" width="7.7109375" style="8" customWidth="1"/>
    <col min="15592" max="15597" width="8.85546875" style="8" customWidth="1"/>
    <col min="15598" max="15599" width="9.140625" style="8" customWidth="1"/>
    <col min="15600" max="15844" width="9.140625" style="8"/>
    <col min="15845" max="15845" width="4.42578125" style="8" customWidth="1"/>
    <col min="15846" max="15846" width="32.28515625" style="8" customWidth="1"/>
    <col min="15847" max="15847" width="7.7109375" style="8" customWidth="1"/>
    <col min="15848" max="15853" width="8.85546875" style="8" customWidth="1"/>
    <col min="15854" max="15855" width="9.140625" style="8" customWidth="1"/>
    <col min="15856" max="16100" width="9.140625" style="8"/>
    <col min="16101" max="16101" width="4.42578125" style="8" customWidth="1"/>
    <col min="16102" max="16102" width="32.28515625" style="8" customWidth="1"/>
    <col min="16103" max="16103" width="7.7109375" style="8" customWidth="1"/>
    <col min="16104" max="16109" width="8.85546875" style="8" customWidth="1"/>
    <col min="16110" max="16111" width="9.140625" style="8" customWidth="1"/>
    <col min="16112" max="16356" width="9.140625" style="8"/>
    <col min="16357" max="16384" width="10.28515625" style="8" customWidth="1"/>
  </cols>
  <sheetData>
    <row r="1" spans="1:217" ht="49.5" customHeight="1">
      <c r="A1" s="386"/>
      <c r="B1" s="1428" t="s">
        <v>363</v>
      </c>
      <c r="C1" s="1428"/>
      <c r="D1" s="1428"/>
      <c r="E1" s="1428"/>
      <c r="F1" s="1428"/>
      <c r="G1" s="1428"/>
      <c r="H1" s="386"/>
    </row>
    <row r="2" spans="1:217" ht="21" customHeight="1">
      <c r="A2" s="709"/>
      <c r="B2" s="1429" t="s">
        <v>364</v>
      </c>
      <c r="C2" s="1429"/>
      <c r="D2" s="1429"/>
      <c r="E2" s="1429"/>
      <c r="F2" s="1429"/>
      <c r="G2" s="1429"/>
    </row>
    <row r="3" spans="1:217" ht="15.75">
      <c r="A3" s="445"/>
      <c r="B3" s="1424" t="s">
        <v>2733</v>
      </c>
      <c r="C3" s="1424"/>
      <c r="D3" s="1424"/>
      <c r="E3" s="1424"/>
      <c r="F3" s="1424"/>
      <c r="G3" s="1424"/>
    </row>
    <row r="4" spans="1:217" ht="15.75">
      <c r="A4" s="709"/>
      <c r="B4" s="1429" t="s">
        <v>2765</v>
      </c>
      <c r="C4" s="1429"/>
      <c r="D4" s="1429"/>
      <c r="E4" s="1429"/>
      <c r="F4" s="1429"/>
      <c r="G4" s="1429"/>
    </row>
    <row r="5" spans="1:217" ht="14.25">
      <c r="B5" s="44"/>
      <c r="C5" s="385"/>
      <c r="E5" s="1430"/>
      <c r="F5" s="1430"/>
    </row>
    <row r="6" spans="1:217" ht="14.1" customHeight="1">
      <c r="B6" s="1427" t="s">
        <v>17</v>
      </c>
      <c r="C6" s="1419" t="s">
        <v>2</v>
      </c>
      <c r="D6" s="1116" t="s">
        <v>724</v>
      </c>
      <c r="E6" s="1116" t="s">
        <v>3</v>
      </c>
      <c r="F6" s="1381" t="s">
        <v>2637</v>
      </c>
      <c r="G6" s="1382"/>
      <c r="GU6" s="8"/>
      <c r="GV6" s="8"/>
      <c r="GW6" s="8"/>
      <c r="GX6" s="8"/>
      <c r="GY6" s="8"/>
      <c r="GZ6" s="8"/>
      <c r="HA6" s="8"/>
      <c r="HB6" s="8"/>
      <c r="HC6" s="8"/>
      <c r="HD6" s="8"/>
      <c r="HE6" s="8"/>
      <c r="HF6" s="8"/>
      <c r="HG6" s="8"/>
      <c r="HH6" s="8"/>
      <c r="HI6" s="8"/>
    </row>
    <row r="7" spans="1:217" ht="14.1" customHeight="1">
      <c r="B7" s="1427"/>
      <c r="C7" s="1406"/>
      <c r="D7" s="1117"/>
      <c r="E7" s="1117"/>
      <c r="F7" s="409" t="s">
        <v>1015</v>
      </c>
      <c r="G7" s="409" t="s">
        <v>1016</v>
      </c>
      <c r="GU7" s="8"/>
      <c r="GV7" s="8"/>
      <c r="GW7" s="8"/>
      <c r="GX7" s="8"/>
      <c r="GY7" s="8"/>
      <c r="GZ7" s="8"/>
      <c r="HA7" s="8"/>
      <c r="HB7" s="8"/>
      <c r="HC7" s="8"/>
      <c r="HD7" s="8"/>
      <c r="HE7" s="8"/>
      <c r="HF7" s="8"/>
      <c r="HG7" s="8"/>
      <c r="HH7" s="8"/>
      <c r="HI7" s="8"/>
    </row>
    <row r="8" spans="1:217">
      <c r="B8" s="1416" t="s">
        <v>2731</v>
      </c>
      <c r="C8" s="1417"/>
      <c r="D8" s="1417"/>
      <c r="E8" s="1418"/>
      <c r="F8" s="1420" t="s">
        <v>2671</v>
      </c>
      <c r="G8" s="1421"/>
      <c r="I8" s="45"/>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
      <c r="GV8" s="8"/>
      <c r="GW8" s="8"/>
      <c r="GX8" s="8"/>
      <c r="GY8" s="8"/>
      <c r="GZ8" s="8"/>
      <c r="HA8" s="8"/>
      <c r="HB8" s="8"/>
      <c r="HC8" s="8"/>
      <c r="HD8" s="8"/>
      <c r="HE8" s="8"/>
      <c r="HF8" s="8"/>
      <c r="HG8" s="8"/>
      <c r="HH8" s="8"/>
      <c r="HI8" s="8"/>
    </row>
    <row r="9" spans="1:217">
      <c r="A9" s="39"/>
      <c r="B9" s="424">
        <v>1</v>
      </c>
      <c r="C9" s="419" t="s">
        <v>365</v>
      </c>
      <c r="D9" s="417"/>
      <c r="E9" s="404" t="s">
        <v>7</v>
      </c>
      <c r="F9" s="462">
        <f>_xlfn.XLOOKUP(L9,[1]VIII_CI_A_3_local2!$AI:$AI,[1]VIII_CI_A_3_local2!$S:$S)</f>
        <v>4.0279999999999996</v>
      </c>
      <c r="G9" s="462">
        <f>_xlfn.XLOOKUP(L9,[1]VIII_CI_A_3_local2!$AI:$AI,[1]VIII_CI_A_3_local2!$T:$T)</f>
        <v>4.24</v>
      </c>
      <c r="H9" s="154"/>
      <c r="I9" s="154"/>
      <c r="J9" s="154"/>
      <c r="L9" s="873" t="s">
        <v>2155</v>
      </c>
    </row>
    <row r="10" spans="1:217" ht="15.75">
      <c r="A10" s="39"/>
      <c r="B10" s="398">
        <v>2</v>
      </c>
      <c r="C10" s="421" t="s">
        <v>750</v>
      </c>
      <c r="D10" s="417"/>
      <c r="E10" s="400" t="s">
        <v>7</v>
      </c>
      <c r="F10" s="462">
        <f>_xlfn.XLOOKUP(L10,[1]VIII_CI_A_3_local2!$AI:$AI,[1]VIII_CI_A_3_local2!$S:$S)</f>
        <v>3.5738999999999996</v>
      </c>
      <c r="G10" s="462">
        <f>_xlfn.XLOOKUP(L10,[1]VIII_CI_A_3_local2!$AI:$AI,[1]VIII_CI_A_3_local2!$T:$T)</f>
        <v>3.762</v>
      </c>
      <c r="H10" s="154"/>
      <c r="I10" s="154"/>
      <c r="J10" s="154"/>
      <c r="L10" s="873" t="s">
        <v>2156</v>
      </c>
    </row>
    <row r="11" spans="1:217" ht="15.75">
      <c r="A11" s="39"/>
      <c r="B11" s="397" t="s">
        <v>42</v>
      </c>
      <c r="C11" s="419" t="s">
        <v>373</v>
      </c>
      <c r="D11" s="400"/>
      <c r="E11" s="404" t="s">
        <v>7</v>
      </c>
      <c r="F11" s="391" t="s">
        <v>324</v>
      </c>
      <c r="G11" s="462">
        <f>_xlfn.XLOOKUP(L11,[1]VIII_CI_A_3_local2!$AI:$AI,[1]VIII_CI_A_3_local2!$T:$T)</f>
        <v>3.762</v>
      </c>
      <c r="H11" s="154"/>
      <c r="I11" s="154"/>
      <c r="J11" s="154"/>
      <c r="L11" s="873" t="s">
        <v>2157</v>
      </c>
    </row>
    <row r="12" spans="1:217" ht="25.5">
      <c r="A12" s="39"/>
      <c r="B12" s="397" t="s">
        <v>44</v>
      </c>
      <c r="C12" s="421" t="s">
        <v>751</v>
      </c>
      <c r="D12" s="404"/>
      <c r="E12" s="404" t="s">
        <v>7</v>
      </c>
      <c r="F12" s="462">
        <f>_xlfn.XLOOKUP(L12,[1]VIII_CI_A_3_local2!$AI:$AI,[1]VIII_CI_A_3_local2!$S:$S)</f>
        <v>3.3242400000000005</v>
      </c>
      <c r="G12" s="462">
        <f>_xlfn.XLOOKUP(L12,[1]VIII_CI_A_3_local2!$AI:$AI,[1]VIII_CI_A_3_local2!$T:$T)</f>
        <v>3.4992000000000005</v>
      </c>
      <c r="H12" s="154"/>
      <c r="I12" s="154"/>
      <c r="J12" s="154"/>
      <c r="L12" s="873" t="s">
        <v>2158</v>
      </c>
    </row>
    <row r="13" spans="1:217" ht="25.5">
      <c r="A13" s="39"/>
      <c r="B13" s="397" t="s">
        <v>46</v>
      </c>
      <c r="C13" s="421" t="s">
        <v>752</v>
      </c>
      <c r="D13" s="400"/>
      <c r="E13" s="404" t="s">
        <v>7</v>
      </c>
      <c r="F13" s="462">
        <f>_xlfn.XLOOKUP(L13,[1]VIII_CI_A_3_local2!$AI:$AI,[1]VIII_CI_A_3_local2!$S:$S)</f>
        <v>3.3242400000000005</v>
      </c>
      <c r="G13" s="462">
        <f>_xlfn.XLOOKUP(L13,[1]VIII_CI_A_3_local2!$AI:$AI,[1]VIII_CI_A_3_local2!$T:$T)</f>
        <v>3.4992000000000005</v>
      </c>
      <c r="H13" s="154"/>
      <c r="I13" s="154"/>
      <c r="J13" s="154"/>
      <c r="L13" s="873" t="s">
        <v>2159</v>
      </c>
    </row>
    <row r="14" spans="1:217" ht="38.25">
      <c r="A14" s="39"/>
      <c r="B14" s="397" t="s">
        <v>48</v>
      </c>
      <c r="C14" s="421" t="s">
        <v>2771</v>
      </c>
      <c r="D14" s="404"/>
      <c r="E14" s="405" t="s">
        <v>7</v>
      </c>
      <c r="F14" s="462">
        <f>_xlfn.XLOOKUP(L14,[1]VIII_CI_A_3_local2!$AI:$AI,[1]VIII_CI_A_3_local2!$S:$S)</f>
        <v>3.0369600000000005</v>
      </c>
      <c r="G14" s="462">
        <f>_xlfn.XLOOKUP(L14,[1]VIII_CI_A_3_local2!$AI:$AI,[1]VIII_CI_A_3_local2!$T:$T)</f>
        <v>3.1968000000000005</v>
      </c>
      <c r="H14" s="154"/>
      <c r="I14" s="154"/>
      <c r="J14" s="154"/>
      <c r="L14" s="873" t="s">
        <v>2160</v>
      </c>
    </row>
    <row r="15" spans="1:217">
      <c r="A15" s="39"/>
      <c r="B15" s="397" t="s">
        <v>50</v>
      </c>
      <c r="C15" s="422" t="s">
        <v>753</v>
      </c>
      <c r="D15" s="404"/>
      <c r="E15" s="405" t="s">
        <v>7</v>
      </c>
      <c r="F15" s="462">
        <f>_xlfn.XLOOKUP(L15,[1]VIII_CI_A_3_local2!$AI:$AI,[1]VIII_CI_A_3_local2!$S:$S)</f>
        <v>2.9685600000000001</v>
      </c>
      <c r="G15" s="462">
        <f>_xlfn.XLOOKUP(L15,[1]VIII_CI_A_3_local2!$AI:$AI,[1]VIII_CI_A_3_local2!$T:$T)</f>
        <v>3.1248000000000005</v>
      </c>
      <c r="H15" s="154"/>
      <c r="I15" s="154"/>
      <c r="J15" s="154"/>
      <c r="L15" s="873" t="s">
        <v>2161</v>
      </c>
    </row>
    <row r="16" spans="1:217">
      <c r="A16" s="39"/>
      <c r="B16" s="397" t="s">
        <v>52</v>
      </c>
      <c r="C16" s="422" t="s">
        <v>1019</v>
      </c>
      <c r="D16" s="404"/>
      <c r="E16" s="377" t="s">
        <v>7</v>
      </c>
      <c r="F16" s="462">
        <f>_xlfn.XLOOKUP(L16,[1]VIII_CI_A_3_local2!$AI:$AI,[1]VIII_CI_A_3_local2!$S:$S)</f>
        <v>2.6175042253521124</v>
      </c>
      <c r="G16" s="462">
        <f>_xlfn.XLOOKUP(L16,[1]VIII_CI_A_3_local2!$AI:$AI,[1]VIII_CI_A_3_local2!$T:$T)</f>
        <v>2.7552676056338026</v>
      </c>
      <c r="H16" s="154"/>
      <c r="I16" s="154"/>
      <c r="J16" s="154"/>
      <c r="L16" s="873" t="s">
        <v>2162</v>
      </c>
    </row>
    <row r="17" spans="1:225" ht="25.5">
      <c r="A17" s="39"/>
      <c r="B17" s="397" t="s">
        <v>54</v>
      </c>
      <c r="C17" s="423" t="s">
        <v>374</v>
      </c>
      <c r="D17" s="405"/>
      <c r="E17" s="377" t="s">
        <v>7</v>
      </c>
      <c r="F17" s="462">
        <f>G11</f>
        <v>3.762</v>
      </c>
      <c r="G17" s="462" t="s">
        <v>324</v>
      </c>
      <c r="H17" s="154"/>
    </row>
    <row r="18" spans="1:225">
      <c r="A18" s="39"/>
      <c r="B18" s="1416" t="s">
        <v>2732</v>
      </c>
      <c r="C18" s="1417"/>
      <c r="D18" s="1417"/>
      <c r="E18" s="1418"/>
      <c r="F18" s="1416" t="s">
        <v>19</v>
      </c>
      <c r="G18" s="1418"/>
    </row>
    <row r="19" spans="1:225">
      <c r="A19" s="39"/>
      <c r="B19" s="1402" t="s">
        <v>260</v>
      </c>
      <c r="C19" s="1413" t="s">
        <v>748</v>
      </c>
      <c r="D19" s="175" t="s">
        <v>725</v>
      </c>
      <c r="E19" s="140" t="s">
        <v>7</v>
      </c>
      <c r="F19" s="462">
        <f>_xlfn.XLOOKUP(L19,[1]VIII_CI_A_3_local2!$AI:$AI,[1]VIII_CI_A_3_local2!$S:$S)</f>
        <v>2.0699999999999998</v>
      </c>
      <c r="G19" s="462">
        <f>_xlfn.XLOOKUP(L19,[1]VIII_CI_A_3_local2!$AI:$AI,[1]VIII_CI_A_3_local2!$T:$T)</f>
        <v>2.1800000000000002</v>
      </c>
      <c r="L19" s="870" t="s">
        <v>2163</v>
      </c>
      <c r="HJ19" s="39"/>
      <c r="HK19" s="39"/>
      <c r="HL19" s="39"/>
      <c r="HM19" s="39"/>
      <c r="HN19" s="39"/>
      <c r="HO19" s="39"/>
      <c r="HP19" s="39"/>
      <c r="HQ19" s="39"/>
    </row>
    <row r="20" spans="1:225">
      <c r="A20" s="39"/>
      <c r="B20" s="1389"/>
      <c r="C20" s="1414"/>
      <c r="D20" s="387" t="s">
        <v>726</v>
      </c>
      <c r="E20" s="140" t="s">
        <v>7</v>
      </c>
      <c r="F20" s="462">
        <f>_xlfn.XLOOKUP(L20,[1]VIII_CI_A_3_local2!$AI:$AI,[1]VIII_CI_A_3_local2!$S:$S)</f>
        <v>1.96</v>
      </c>
      <c r="G20" s="462">
        <f>_xlfn.XLOOKUP(L20,[1]VIII_CI_A_3_local2!$AI:$AI,[1]VIII_CI_A_3_local2!$T:$T)</f>
        <v>2.06</v>
      </c>
      <c r="L20" s="870" t="s">
        <v>2164</v>
      </c>
    </row>
    <row r="21" spans="1:225">
      <c r="A21" s="39"/>
      <c r="B21" s="1390"/>
      <c r="C21" s="1415"/>
      <c r="D21" s="387" t="s">
        <v>639</v>
      </c>
      <c r="E21" s="140" t="s">
        <v>7</v>
      </c>
      <c r="F21" s="462">
        <f>_xlfn.XLOOKUP(L21,[1]VIII_CI_A_3_local2!$AI:$AI,[1]VIII_CI_A_3_local2!$S:$S)</f>
        <v>1.79</v>
      </c>
      <c r="G21" s="462">
        <f>_xlfn.XLOOKUP(L21,[1]VIII_CI_A_3_local2!$AI:$AI,[1]VIII_CI_A_3_local2!$T:$T)</f>
        <v>1.88</v>
      </c>
      <c r="L21" s="870" t="s">
        <v>2165</v>
      </c>
    </row>
    <row r="22" spans="1:225">
      <c r="A22" s="39"/>
      <c r="B22" s="1402" t="s">
        <v>261</v>
      </c>
      <c r="C22" s="1413" t="s">
        <v>747</v>
      </c>
      <c r="D22" s="175" t="s">
        <v>725</v>
      </c>
      <c r="E22" s="140" t="s">
        <v>7</v>
      </c>
      <c r="F22" s="462">
        <f>_xlfn.XLOOKUP(L22,[1]VIII_CI_A_3_local2!$AI:$AI,[1]VIII_CI_A_3_local2!$S:$S)</f>
        <v>2.0099999999999998</v>
      </c>
      <c r="G22" s="462">
        <f>_xlfn.XLOOKUP(L22,[1]VIII_CI_A_3_local2!$AI:$AI,[1]VIII_CI_A_3_local2!$T:$T)</f>
        <v>2.12</v>
      </c>
      <c r="I22" s="182"/>
      <c r="L22" s="870" t="s">
        <v>2166</v>
      </c>
      <c r="Q22" s="110"/>
    </row>
    <row r="23" spans="1:225">
      <c r="A23" s="39"/>
      <c r="B23" s="1389"/>
      <c r="C23" s="1414"/>
      <c r="D23" s="387" t="s">
        <v>726</v>
      </c>
      <c r="E23" s="140" t="s">
        <v>7</v>
      </c>
      <c r="F23" s="462">
        <f>_xlfn.XLOOKUP(L23,[1]VIII_CI_A_3_local2!$AI:$AI,[1]VIII_CI_A_3_local2!$S:$S)</f>
        <v>1.9</v>
      </c>
      <c r="G23" s="462">
        <f>_xlfn.XLOOKUP(L23,[1]VIII_CI_A_3_local2!$AI:$AI,[1]VIII_CI_A_3_local2!$T:$T)</f>
        <v>2</v>
      </c>
      <c r="I23" s="182"/>
      <c r="L23" s="870" t="s">
        <v>2167</v>
      </c>
      <c r="Q23" s="110"/>
    </row>
    <row r="24" spans="1:225">
      <c r="A24" s="39"/>
      <c r="B24" s="1389"/>
      <c r="C24" s="1414"/>
      <c r="D24" s="387" t="s">
        <v>639</v>
      </c>
      <c r="E24" s="140" t="s">
        <v>7</v>
      </c>
      <c r="F24" s="462">
        <f>_xlfn.XLOOKUP(L24,[1]VIII_CI_A_3_local2!$AI:$AI,[1]VIII_CI_A_3_local2!$S:$S)</f>
        <v>1.73</v>
      </c>
      <c r="G24" s="462">
        <f>_xlfn.XLOOKUP(L24,[1]VIII_CI_A_3_local2!$AI:$AI,[1]VIII_CI_A_3_local2!$T:$T)</f>
        <v>1.82</v>
      </c>
      <c r="I24" s="182"/>
      <c r="L24" s="870" t="s">
        <v>2168</v>
      </c>
      <c r="Q24" s="110"/>
    </row>
    <row r="25" spans="1:225" ht="28.5" customHeight="1">
      <c r="A25" s="39"/>
      <c r="B25" s="1390"/>
      <c r="C25" s="1415"/>
      <c r="D25" s="395" t="s">
        <v>34</v>
      </c>
      <c r="E25" s="140" t="s">
        <v>7</v>
      </c>
      <c r="F25" s="462">
        <f>_xlfn.XLOOKUP(L25,[1]VIII_CI_A_3_local2!$AI:$AI,[1]VIII_CI_A_3_local2!$S:$S)</f>
        <v>1.58</v>
      </c>
      <c r="G25" s="462">
        <f>_xlfn.XLOOKUP(L25,[1]VIII_CI_A_3_local2!$AI:$AI,[1]VIII_CI_A_3_local2!$T:$T)</f>
        <v>1.66</v>
      </c>
      <c r="I25" s="182"/>
      <c r="J25" s="83"/>
      <c r="L25" s="870" t="s">
        <v>2169</v>
      </c>
      <c r="Q25" s="110"/>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c r="CC25" s="83"/>
      <c r="CD25" s="83"/>
      <c r="CE25" s="83"/>
      <c r="CF25" s="83"/>
      <c r="CG25" s="83"/>
      <c r="CH25" s="83"/>
      <c r="CI25" s="83"/>
      <c r="CJ25" s="83"/>
      <c r="CK25" s="83"/>
      <c r="CL25" s="83"/>
      <c r="CM25" s="83"/>
      <c r="CN25" s="83"/>
      <c r="CO25" s="83"/>
      <c r="CP25" s="83"/>
      <c r="CQ25" s="83"/>
      <c r="CR25" s="83"/>
      <c r="CS25" s="83"/>
      <c r="CT25" s="83"/>
      <c r="CU25" s="83"/>
      <c r="CV25" s="83"/>
      <c r="CW25" s="83"/>
      <c r="CX25" s="83"/>
      <c r="CY25" s="83"/>
      <c r="CZ25" s="83"/>
      <c r="DA25" s="83"/>
      <c r="DB25" s="83"/>
      <c r="DC25" s="83"/>
      <c r="DD25" s="83"/>
      <c r="DE25" s="83"/>
      <c r="DF25" s="83"/>
      <c r="DG25" s="83"/>
      <c r="DH25" s="83"/>
      <c r="DI25" s="83"/>
      <c r="DJ25" s="83"/>
      <c r="DK25" s="83"/>
      <c r="DL25" s="83"/>
      <c r="DM25" s="83"/>
      <c r="DN25" s="83"/>
      <c r="DO25" s="83"/>
      <c r="DP25" s="83"/>
      <c r="DQ25" s="83"/>
      <c r="DR25" s="83"/>
      <c r="DS25" s="83"/>
      <c r="DT25" s="83"/>
      <c r="DU25" s="83"/>
      <c r="DV25" s="83"/>
      <c r="DW25" s="83"/>
      <c r="DX25" s="83"/>
      <c r="DY25" s="83"/>
      <c r="DZ25" s="83"/>
      <c r="EA25" s="83"/>
      <c r="EB25" s="83"/>
      <c r="EC25" s="83"/>
      <c r="ED25" s="83"/>
      <c r="EE25" s="83"/>
      <c r="EF25" s="83"/>
      <c r="EG25" s="83"/>
      <c r="EH25" s="83"/>
      <c r="EI25" s="83"/>
      <c r="EJ25" s="83"/>
      <c r="EK25" s="83"/>
      <c r="EL25" s="83"/>
      <c r="EM25" s="83"/>
      <c r="EN25" s="83"/>
      <c r="EO25" s="83"/>
      <c r="EP25" s="83"/>
      <c r="EQ25" s="83"/>
      <c r="ER25" s="83"/>
      <c r="ES25" s="83"/>
      <c r="ET25" s="83"/>
      <c r="EU25" s="83"/>
      <c r="EV25" s="83"/>
      <c r="EW25" s="83"/>
      <c r="EX25" s="83"/>
      <c r="EY25" s="83"/>
      <c r="EZ25" s="83"/>
      <c r="FA25" s="83"/>
      <c r="FB25" s="83"/>
      <c r="FC25" s="83"/>
      <c r="FD25" s="83"/>
      <c r="FE25" s="83"/>
      <c r="FF25" s="83"/>
      <c r="FG25" s="83"/>
      <c r="FH25" s="83"/>
      <c r="FI25" s="83"/>
      <c r="FJ25" s="83"/>
      <c r="FK25" s="83"/>
      <c r="FL25" s="83"/>
      <c r="FM25" s="83"/>
      <c r="FN25" s="83"/>
      <c r="FO25" s="83"/>
      <c r="FP25" s="83"/>
      <c r="FQ25" s="83"/>
      <c r="FR25" s="83"/>
      <c r="FS25" s="83"/>
      <c r="FT25" s="83"/>
      <c r="FU25" s="83"/>
      <c r="FV25" s="83"/>
      <c r="FW25" s="83"/>
      <c r="FX25" s="83"/>
      <c r="FY25" s="83"/>
      <c r="FZ25" s="83"/>
      <c r="GA25" s="83"/>
      <c r="GB25" s="83"/>
      <c r="GC25" s="83"/>
      <c r="GD25" s="83"/>
      <c r="GE25" s="83"/>
      <c r="GF25" s="83"/>
      <c r="GG25" s="83"/>
      <c r="GH25" s="83"/>
      <c r="GI25" s="83"/>
      <c r="GJ25" s="83"/>
      <c r="GK25" s="83"/>
      <c r="GL25" s="83"/>
      <c r="GM25" s="83"/>
      <c r="GN25" s="83"/>
      <c r="GO25" s="83"/>
      <c r="GP25" s="83"/>
      <c r="GQ25" s="83"/>
      <c r="GR25" s="83"/>
      <c r="GS25" s="83"/>
      <c r="GT25" s="83"/>
      <c r="GU25" s="83"/>
      <c r="GV25" s="83"/>
      <c r="GW25" s="83"/>
      <c r="GX25" s="83"/>
      <c r="GY25" s="83"/>
      <c r="GZ25" s="83"/>
      <c r="HA25" s="83"/>
      <c r="HB25" s="83"/>
      <c r="HC25" s="83"/>
      <c r="HD25" s="83"/>
      <c r="HE25" s="83"/>
      <c r="HF25" s="83"/>
      <c r="HG25" s="83"/>
      <c r="HH25" s="83"/>
      <c r="HI25" s="83"/>
    </row>
    <row r="26" spans="1:225">
      <c r="B26" s="1402" t="s">
        <v>262</v>
      </c>
      <c r="C26" s="1413" t="s">
        <v>2884</v>
      </c>
      <c r="D26" s="175" t="s">
        <v>725</v>
      </c>
      <c r="E26" s="992" t="s">
        <v>7</v>
      </c>
      <c r="F26" s="462">
        <f t="shared" ref="F26:G29" si="0">F22</f>
        <v>2.0099999999999998</v>
      </c>
      <c r="G26" s="462">
        <f t="shared" si="0"/>
        <v>2.12</v>
      </c>
      <c r="GU26" s="8"/>
      <c r="GV26" s="8"/>
      <c r="GW26" s="8"/>
      <c r="GX26" s="8"/>
      <c r="GY26" s="8"/>
      <c r="GZ26" s="8"/>
      <c r="HA26" s="8"/>
      <c r="HB26" s="8"/>
      <c r="HC26" s="8"/>
      <c r="HD26" s="8"/>
      <c r="HE26" s="8"/>
      <c r="HF26" s="8"/>
      <c r="HG26" s="8"/>
      <c r="HH26" s="8"/>
      <c r="HI26" s="8"/>
    </row>
    <row r="27" spans="1:225">
      <c r="B27" s="1389"/>
      <c r="C27" s="1414"/>
      <c r="D27" s="387" t="s">
        <v>726</v>
      </c>
      <c r="E27" s="992" t="s">
        <v>7</v>
      </c>
      <c r="F27" s="462">
        <f t="shared" si="0"/>
        <v>1.9</v>
      </c>
      <c r="G27" s="462">
        <f t="shared" si="0"/>
        <v>2</v>
      </c>
      <c r="GU27" s="8"/>
      <c r="GV27" s="8"/>
      <c r="GW27" s="8"/>
      <c r="GX27" s="8"/>
      <c r="GY27" s="8"/>
      <c r="GZ27" s="8"/>
      <c r="HA27" s="8"/>
      <c r="HB27" s="8"/>
      <c r="HC27" s="8"/>
      <c r="HD27" s="8"/>
      <c r="HE27" s="8"/>
      <c r="HF27" s="8"/>
      <c r="HG27" s="8"/>
      <c r="HH27" s="8"/>
      <c r="HI27" s="8"/>
    </row>
    <row r="28" spans="1:225">
      <c r="B28" s="1389"/>
      <c r="C28" s="1414"/>
      <c r="D28" s="387" t="s">
        <v>639</v>
      </c>
      <c r="E28" s="992" t="s">
        <v>7</v>
      </c>
      <c r="F28" s="462">
        <f t="shared" si="0"/>
        <v>1.73</v>
      </c>
      <c r="G28" s="462">
        <f t="shared" si="0"/>
        <v>1.82</v>
      </c>
      <c r="GU28" s="8"/>
      <c r="GV28" s="8"/>
      <c r="GW28" s="8"/>
      <c r="GX28" s="8"/>
      <c r="GY28" s="8"/>
      <c r="GZ28" s="8"/>
      <c r="HA28" s="8"/>
      <c r="HB28" s="8"/>
      <c r="HC28" s="8"/>
      <c r="HD28" s="8"/>
      <c r="HE28" s="8"/>
      <c r="HF28" s="8"/>
      <c r="HG28" s="8"/>
      <c r="HH28" s="8"/>
      <c r="HI28" s="8"/>
    </row>
    <row r="29" spans="1:225">
      <c r="B29" s="1390"/>
      <c r="C29" s="1415"/>
      <c r="D29" s="395" t="s">
        <v>34</v>
      </c>
      <c r="E29" s="992" t="s">
        <v>7</v>
      </c>
      <c r="F29" s="462">
        <f t="shared" si="0"/>
        <v>1.58</v>
      </c>
      <c r="G29" s="462">
        <f t="shared" si="0"/>
        <v>1.66</v>
      </c>
      <c r="GU29" s="8"/>
      <c r="GV29" s="8"/>
      <c r="GW29" s="8"/>
      <c r="GX29" s="8"/>
      <c r="GY29" s="8"/>
      <c r="GZ29" s="8"/>
      <c r="HA29" s="8"/>
      <c r="HB29" s="8"/>
      <c r="HC29" s="8"/>
      <c r="HD29" s="8"/>
      <c r="HE29" s="8"/>
      <c r="HF29" s="8"/>
      <c r="HG29" s="8"/>
      <c r="HH29" s="8"/>
      <c r="HI29" s="8"/>
    </row>
    <row r="30" spans="1:225" ht="13.35" customHeight="1">
      <c r="A30" s="39"/>
      <c r="B30" s="1388" t="s">
        <v>264</v>
      </c>
      <c r="C30" s="1426" t="s">
        <v>2885</v>
      </c>
      <c r="D30" s="175" t="s">
        <v>725</v>
      </c>
      <c r="E30" s="140" t="s">
        <v>32</v>
      </c>
      <c r="F30" s="462">
        <f>_xlfn.XLOOKUP(L30,[1]VIII_CI_A_3_local2!$AI:$AI,[1]VIII_CI_A_3_local2!$S:$S)</f>
        <v>1.55</v>
      </c>
      <c r="G30" s="462">
        <f>_xlfn.XLOOKUP(L30,[1]VIII_CI_A_3_local2!$AI:$AI,[1]VIII_CI_A_3_local2!$T:$T)</f>
        <v>1.63</v>
      </c>
      <c r="I30" s="182"/>
      <c r="L30" s="870" t="s">
        <v>2170</v>
      </c>
      <c r="Q30" s="110"/>
    </row>
    <row r="31" spans="1:225">
      <c r="A31" s="39"/>
      <c r="B31" s="1389"/>
      <c r="C31" s="1414"/>
      <c r="D31" s="387" t="s">
        <v>726</v>
      </c>
      <c r="E31" s="140" t="s">
        <v>32</v>
      </c>
      <c r="F31" s="462">
        <f>_xlfn.XLOOKUP(L31,[1]VIII_CI_A_3_local2!$AI:$AI,[1]VIII_CI_A_3_local2!$S:$S)</f>
        <v>1.46</v>
      </c>
      <c r="G31" s="462">
        <f>_xlfn.XLOOKUP(L31,[1]VIII_CI_A_3_local2!$AI:$AI,[1]VIII_CI_A_3_local2!$T:$T)</f>
        <v>1.54</v>
      </c>
      <c r="I31" s="182"/>
      <c r="L31" s="870" t="s">
        <v>2171</v>
      </c>
      <c r="Q31" s="110"/>
    </row>
    <row r="32" spans="1:225">
      <c r="A32" s="39"/>
      <c r="B32" s="1389"/>
      <c r="C32" s="1414"/>
      <c r="D32" s="387" t="s">
        <v>639</v>
      </c>
      <c r="E32" s="140" t="s">
        <v>32</v>
      </c>
      <c r="F32" s="462">
        <f>_xlfn.XLOOKUP(L32,[1]VIII_CI_A_3_local2!$AI:$AI,[1]VIII_CI_A_3_local2!$S:$S)</f>
        <v>1.39</v>
      </c>
      <c r="G32" s="462">
        <f>_xlfn.XLOOKUP(L32,[1]VIII_CI_A_3_local2!$AI:$AI,[1]VIII_CI_A_3_local2!$T:$T)</f>
        <v>1.46</v>
      </c>
      <c r="I32" s="182"/>
      <c r="L32" s="870" t="s">
        <v>2172</v>
      </c>
      <c r="Q32" s="110"/>
    </row>
    <row r="33" spans="1:217" ht="24" customHeight="1">
      <c r="A33" s="39"/>
      <c r="B33" s="1390"/>
      <c r="C33" s="1415"/>
      <c r="D33" s="395" t="s">
        <v>34</v>
      </c>
      <c r="E33" s="140" t="s">
        <v>32</v>
      </c>
      <c r="F33" s="462">
        <f>_xlfn.XLOOKUP(L33,[1]VIII_CI_A_3_local2!$AI:$AI,[1]VIII_CI_A_3_local2!$S:$S)</f>
        <v>1.35</v>
      </c>
      <c r="G33" s="462">
        <f>_xlfn.XLOOKUP(L33,[1]VIII_CI_A_3_local2!$AI:$AI,[1]VIII_CI_A_3_local2!$T:$T)</f>
        <v>1.42</v>
      </c>
      <c r="I33" s="182"/>
      <c r="L33" s="870" t="s">
        <v>2173</v>
      </c>
      <c r="Q33" s="110"/>
    </row>
    <row r="34" spans="1:217">
      <c r="A34" s="39"/>
      <c r="B34" s="1388" t="s">
        <v>265</v>
      </c>
      <c r="C34" s="1426" t="s">
        <v>2886</v>
      </c>
      <c r="D34" s="175" t="s">
        <v>725</v>
      </c>
      <c r="E34" s="140" t="s">
        <v>33</v>
      </c>
      <c r="F34" s="462">
        <f>_xlfn.XLOOKUP(L34,[1]VIII_CI_A_3_local2!$AI:$AI,[1]VIII_CI_A_3_local2!$S:$S)</f>
        <v>1.49</v>
      </c>
      <c r="G34" s="462">
        <f>_xlfn.XLOOKUP(L34,[1]VIII_CI_A_3_local2!$AI:$AI,[1]VIII_CI_A_3_local2!$T:$T)</f>
        <v>1.57</v>
      </c>
      <c r="I34" s="182"/>
      <c r="L34" s="870" t="s">
        <v>2174</v>
      </c>
      <c r="Q34" s="110"/>
    </row>
    <row r="35" spans="1:217">
      <c r="A35" s="39"/>
      <c r="B35" s="1389"/>
      <c r="C35" s="1414"/>
      <c r="D35" s="387" t="s">
        <v>726</v>
      </c>
      <c r="E35" s="140" t="s">
        <v>33</v>
      </c>
      <c r="F35" s="462">
        <f>_xlfn.XLOOKUP(L35,[1]VIII_CI_A_3_local2!$AI:$AI,[1]VIII_CI_A_3_local2!$S:$S)</f>
        <v>1.42</v>
      </c>
      <c r="G35" s="462">
        <f>_xlfn.XLOOKUP(L35,[1]VIII_CI_A_3_local2!$AI:$AI,[1]VIII_CI_A_3_local2!$T:$T)</f>
        <v>1.49</v>
      </c>
      <c r="I35" s="182"/>
      <c r="L35" s="870" t="s">
        <v>2175</v>
      </c>
      <c r="Q35" s="110"/>
    </row>
    <row r="36" spans="1:217">
      <c r="A36" s="39"/>
      <c r="B36" s="1389"/>
      <c r="C36" s="1414"/>
      <c r="D36" s="387" t="s">
        <v>639</v>
      </c>
      <c r="E36" s="140" t="s">
        <v>33</v>
      </c>
      <c r="F36" s="462">
        <f>_xlfn.XLOOKUP(L36,[1]VIII_CI_A_3_local2!$AI:$AI,[1]VIII_CI_A_3_local2!$S:$S)</f>
        <v>1.34</v>
      </c>
      <c r="G36" s="462">
        <f>_xlfn.XLOOKUP(L36,[1]VIII_CI_A_3_local2!$AI:$AI,[1]VIII_CI_A_3_local2!$T:$T)</f>
        <v>1.41</v>
      </c>
      <c r="I36" s="182"/>
      <c r="L36" s="870" t="s">
        <v>2176</v>
      </c>
      <c r="Q36" s="110"/>
    </row>
    <row r="37" spans="1:217">
      <c r="A37" s="39"/>
      <c r="B37" s="1390"/>
      <c r="C37" s="1415"/>
      <c r="D37" s="395" t="s">
        <v>34</v>
      </c>
      <c r="E37" s="140" t="s">
        <v>33</v>
      </c>
      <c r="F37" s="462">
        <f>_xlfn.XLOOKUP(L37,[1]VIII_CI_A_3_local2!$AI:$AI,[1]VIII_CI_A_3_local2!$S:$S)</f>
        <v>1.3</v>
      </c>
      <c r="G37" s="462">
        <f>_xlfn.XLOOKUP(L37,[1]VIII_CI_A_3_local2!$AI:$AI,[1]VIII_CI_A_3_local2!$T:$T)</f>
        <v>1.37</v>
      </c>
      <c r="I37" s="182"/>
      <c r="L37" s="870" t="s">
        <v>2177</v>
      </c>
      <c r="Q37" s="110"/>
    </row>
    <row r="38" spans="1:217">
      <c r="B38" s="1416" t="s">
        <v>2728</v>
      </c>
      <c r="C38" s="1417"/>
      <c r="D38" s="1417"/>
      <c r="E38" s="1418"/>
      <c r="F38" s="1416" t="s">
        <v>19</v>
      </c>
      <c r="G38" s="1418"/>
      <c r="GU38" s="8"/>
      <c r="GV38" s="8"/>
      <c r="GW38" s="8"/>
      <c r="GX38" s="8"/>
      <c r="GY38" s="8"/>
      <c r="GZ38" s="8"/>
      <c r="HA38" s="8"/>
      <c r="HB38" s="8"/>
      <c r="HC38" s="8"/>
      <c r="HD38" s="8"/>
      <c r="HE38" s="8"/>
      <c r="HF38" s="8"/>
      <c r="HG38" s="8"/>
      <c r="HH38" s="8"/>
      <c r="HI38" s="8"/>
    </row>
    <row r="39" spans="1:217">
      <c r="B39" s="1388" t="s">
        <v>266</v>
      </c>
      <c r="C39" s="1093" t="s">
        <v>1090</v>
      </c>
      <c r="D39" s="175" t="s">
        <v>725</v>
      </c>
      <c r="E39" s="140" t="s">
        <v>7</v>
      </c>
      <c r="F39" s="462">
        <f>F22</f>
        <v>2.0099999999999998</v>
      </c>
      <c r="G39" s="462">
        <f>G22</f>
        <v>2.12</v>
      </c>
      <c r="GU39" s="8"/>
      <c r="GV39" s="8"/>
      <c r="GW39" s="8"/>
      <c r="GX39" s="8"/>
      <c r="GY39" s="8"/>
      <c r="GZ39" s="8"/>
      <c r="HA39" s="8"/>
      <c r="HB39" s="8"/>
      <c r="HC39" s="8"/>
      <c r="HD39" s="8"/>
      <c r="HE39" s="8"/>
      <c r="HF39" s="8"/>
      <c r="HG39" s="8"/>
      <c r="HH39" s="8"/>
      <c r="HI39" s="8"/>
    </row>
    <row r="40" spans="1:217">
      <c r="B40" s="1389"/>
      <c r="C40" s="1094"/>
      <c r="D40" s="387" t="s">
        <v>726</v>
      </c>
      <c r="E40" s="140" t="s">
        <v>7</v>
      </c>
      <c r="F40" s="462">
        <f t="shared" ref="F40:G40" si="1">F23</f>
        <v>1.9</v>
      </c>
      <c r="G40" s="462">
        <f t="shared" si="1"/>
        <v>2</v>
      </c>
      <c r="GU40" s="8"/>
      <c r="GV40" s="8"/>
      <c r="GW40" s="8"/>
      <c r="GX40" s="8"/>
      <c r="GY40" s="8"/>
      <c r="GZ40" s="8"/>
      <c r="HA40" s="8"/>
      <c r="HB40" s="8"/>
      <c r="HC40" s="8"/>
      <c r="HD40" s="8"/>
      <c r="HE40" s="8"/>
      <c r="HF40" s="8"/>
      <c r="HG40" s="8"/>
      <c r="HH40" s="8"/>
      <c r="HI40" s="8"/>
    </row>
    <row r="41" spans="1:217">
      <c r="B41" s="1389"/>
      <c r="C41" s="1094"/>
      <c r="D41" s="387" t="s">
        <v>639</v>
      </c>
      <c r="E41" s="140" t="s">
        <v>7</v>
      </c>
      <c r="F41" s="462">
        <f t="shared" ref="F41:G41" si="2">F24</f>
        <v>1.73</v>
      </c>
      <c r="G41" s="462">
        <f t="shared" si="2"/>
        <v>1.82</v>
      </c>
      <c r="GU41" s="8"/>
      <c r="GV41" s="8"/>
      <c r="GW41" s="8"/>
      <c r="GX41" s="8"/>
      <c r="GY41" s="8"/>
      <c r="GZ41" s="8"/>
      <c r="HA41" s="8"/>
      <c r="HB41" s="8"/>
      <c r="HC41" s="8"/>
      <c r="HD41" s="8"/>
      <c r="HE41" s="8"/>
      <c r="HF41" s="8"/>
      <c r="HG41" s="8"/>
      <c r="HH41" s="8"/>
      <c r="HI41" s="8"/>
    </row>
    <row r="42" spans="1:217">
      <c r="B42" s="1390"/>
      <c r="C42" s="1095"/>
      <c r="D42" s="395" t="s">
        <v>34</v>
      </c>
      <c r="E42" s="140" t="s">
        <v>7</v>
      </c>
      <c r="F42" s="462">
        <f t="shared" ref="F42:G42" si="3">F25</f>
        <v>1.58</v>
      </c>
      <c r="G42" s="462">
        <f t="shared" si="3"/>
        <v>1.66</v>
      </c>
      <c r="GU42" s="8"/>
      <c r="GV42" s="8"/>
      <c r="GW42" s="8"/>
      <c r="GX42" s="8"/>
      <c r="GY42" s="8"/>
      <c r="GZ42" s="8"/>
      <c r="HA42" s="8"/>
      <c r="HB42" s="8"/>
      <c r="HC42" s="8"/>
      <c r="HD42" s="8"/>
      <c r="HE42" s="8"/>
      <c r="HF42" s="8"/>
      <c r="HG42" s="8"/>
      <c r="HH42" s="8"/>
      <c r="HI42" s="8"/>
    </row>
    <row r="43" spans="1:217" ht="15">
      <c r="A43" s="39"/>
      <c r="B43" s="78" t="s">
        <v>12</v>
      </c>
      <c r="C43" s="174"/>
      <c r="D43" s="173"/>
      <c r="E43" s="83"/>
      <c r="F43" s="704"/>
      <c r="G43" s="705"/>
      <c r="I43" s="182"/>
      <c r="Q43" s="110"/>
    </row>
    <row r="44" spans="1:217">
      <c r="A44" s="39"/>
      <c r="B44" s="1386" t="s">
        <v>2734</v>
      </c>
      <c r="C44" s="1386"/>
      <c r="D44" s="1386"/>
      <c r="E44" s="1386"/>
      <c r="F44" s="1386"/>
      <c r="G44" s="1386"/>
      <c r="I44" s="182"/>
      <c r="Q44" s="110"/>
    </row>
    <row r="45" spans="1:217" ht="33" customHeight="1">
      <c r="A45" s="39"/>
      <c r="B45" s="1386" t="s">
        <v>2883</v>
      </c>
      <c r="C45" s="1386"/>
      <c r="D45" s="1386"/>
      <c r="E45" s="1386"/>
      <c r="F45" s="1386"/>
      <c r="G45" s="1386"/>
      <c r="I45" s="182"/>
      <c r="Q45" s="110"/>
    </row>
    <row r="46" spans="1:217" ht="44.45" customHeight="1">
      <c r="A46" s="39"/>
      <c r="B46" s="1386" t="s">
        <v>2766</v>
      </c>
      <c r="C46" s="1386"/>
      <c r="D46" s="1386"/>
      <c r="E46" s="1386"/>
      <c r="F46" s="1386"/>
      <c r="G46" s="1386"/>
      <c r="I46" s="182"/>
      <c r="P46" s="110"/>
      <c r="Q46" s="110"/>
    </row>
    <row r="47" spans="1:217">
      <c r="A47" s="39"/>
      <c r="B47" s="1386" t="s">
        <v>2767</v>
      </c>
      <c r="C47" s="1386"/>
      <c r="D47" s="1386"/>
      <c r="E47" s="1386"/>
      <c r="F47" s="1386"/>
      <c r="I47" s="182"/>
      <c r="P47" s="110"/>
      <c r="Q47" s="110"/>
    </row>
    <row r="48" spans="1:217">
      <c r="A48" s="39"/>
      <c r="B48" s="1386" t="s">
        <v>2768</v>
      </c>
      <c r="C48" s="1386"/>
      <c r="D48" s="1386"/>
      <c r="E48" s="1386"/>
      <c r="F48" s="1386"/>
      <c r="G48" s="1386"/>
      <c r="I48" s="182"/>
      <c r="P48" s="110"/>
      <c r="Q48" s="110"/>
    </row>
    <row r="49" spans="3:4" ht="15" customHeight="1">
      <c r="D49" s="160"/>
    </row>
    <row r="56" spans="3:4" ht="16.5">
      <c r="C56" s="708"/>
    </row>
  </sheetData>
  <mergeCells count="33">
    <mergeCell ref="F8:G8"/>
    <mergeCell ref="C6:C7"/>
    <mergeCell ref="B6:B7"/>
    <mergeCell ref="B47:F47"/>
    <mergeCell ref="B19:B21"/>
    <mergeCell ref="B22:B25"/>
    <mergeCell ref="C22:C25"/>
    <mergeCell ref="C19:C21"/>
    <mergeCell ref="C26:C29"/>
    <mergeCell ref="B48:G48"/>
    <mergeCell ref="B44:G44"/>
    <mergeCell ref="B45:G45"/>
    <mergeCell ref="B38:E38"/>
    <mergeCell ref="F38:G38"/>
    <mergeCell ref="B39:B42"/>
    <mergeCell ref="C39:C42"/>
    <mergeCell ref="B46:G46"/>
    <mergeCell ref="B1:G1"/>
    <mergeCell ref="B34:B37"/>
    <mergeCell ref="C34:C37"/>
    <mergeCell ref="B30:B33"/>
    <mergeCell ref="C30:C33"/>
    <mergeCell ref="F18:G18"/>
    <mergeCell ref="B18:E18"/>
    <mergeCell ref="B2:G2"/>
    <mergeCell ref="B3:G3"/>
    <mergeCell ref="B4:G4"/>
    <mergeCell ref="E5:F5"/>
    <mergeCell ref="D6:D7"/>
    <mergeCell ref="E6:E7"/>
    <mergeCell ref="F6:G6"/>
    <mergeCell ref="B8:E8"/>
    <mergeCell ref="B26:B29"/>
  </mergeCells>
  <pageMargins left="0.27559055118110237" right="0" top="0.47244094488188981" bottom="0.39370078740157483" header="0.31496062992125984" footer="0.19685039370078741"/>
  <pageSetup paperSize="9" firstPageNumber="140" fitToHeight="0" orientation="portrait" useFirstPageNumber="1" r:id="rId1"/>
  <headerFooter alignWithMargins="0">
    <oddHeader>&amp;CDRAFT</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Foaie28">
    <tabColor rgb="FF00B050"/>
    <pageSetUpPr fitToPage="1"/>
  </sheetPr>
  <dimension ref="A1:IH59"/>
  <sheetViews>
    <sheetView topLeftCell="A4" zoomScale="115" zoomScaleNormal="115" workbookViewId="0">
      <selection activeCell="C15" sqref="C15"/>
    </sheetView>
  </sheetViews>
  <sheetFormatPr defaultColWidth="9" defaultRowHeight="12.75"/>
  <cols>
    <col min="1" max="1" width="3.42578125" style="8" customWidth="1"/>
    <col min="2" max="2" width="3.42578125" style="39" customWidth="1"/>
    <col min="3" max="3" width="41.42578125" style="39" customWidth="1"/>
    <col min="4" max="4" width="15.7109375" style="39" bestFit="1" customWidth="1"/>
    <col min="5" max="5" width="9.140625" style="39"/>
    <col min="6" max="7" width="10.42578125" style="39" customWidth="1"/>
    <col min="8" max="8" width="9.140625" style="39"/>
    <col min="9" max="9" width="100.85546875" style="39" customWidth="1"/>
    <col min="10" max="10" width="9.140625" style="39"/>
    <col min="11" max="11" width="0" style="39" hidden="1" customWidth="1"/>
    <col min="12" max="220" width="9.140625" style="39"/>
    <col min="221" max="231" width="9.140625" style="8"/>
    <col min="232" max="232" width="4.42578125" style="8" customWidth="1"/>
    <col min="233" max="233" width="32.28515625" style="8" customWidth="1"/>
    <col min="234" max="234" width="7.7109375" style="8" customWidth="1"/>
    <col min="235" max="240" width="8.85546875" style="8" customWidth="1"/>
    <col min="241" max="242" width="9.140625" style="8" customWidth="1"/>
    <col min="243" max="487" width="9.140625" style="8"/>
    <col min="488" max="488" width="4.42578125" style="8" customWidth="1"/>
    <col min="489" max="489" width="32.28515625" style="8" customWidth="1"/>
    <col min="490" max="490" width="7.7109375" style="8" customWidth="1"/>
    <col min="491" max="496" width="8.85546875" style="8" customWidth="1"/>
    <col min="497" max="498" width="9.140625" style="8" customWidth="1"/>
    <col min="499" max="743" width="9.140625" style="8"/>
    <col min="744" max="744" width="4.42578125" style="8" customWidth="1"/>
    <col min="745" max="745" width="32.28515625" style="8" customWidth="1"/>
    <col min="746" max="746" width="7.7109375" style="8" customWidth="1"/>
    <col min="747" max="752" width="8.85546875" style="8" customWidth="1"/>
    <col min="753" max="754" width="9.140625" style="8" customWidth="1"/>
    <col min="755" max="999" width="9.140625" style="8"/>
    <col min="1000" max="1000" width="4.42578125" style="8" customWidth="1"/>
    <col min="1001" max="1001" width="32.28515625" style="8" customWidth="1"/>
    <col min="1002" max="1002" width="7.7109375" style="8" customWidth="1"/>
    <col min="1003" max="1008" width="8.85546875" style="8" customWidth="1"/>
    <col min="1009" max="1010" width="9.140625" style="8" customWidth="1"/>
    <col min="1011" max="1255" width="9.140625" style="8"/>
    <col min="1256" max="1256" width="4.42578125" style="8" customWidth="1"/>
    <col min="1257" max="1257" width="32.28515625" style="8" customWidth="1"/>
    <col min="1258" max="1258" width="7.7109375" style="8" customWidth="1"/>
    <col min="1259" max="1264" width="8.85546875" style="8" customWidth="1"/>
    <col min="1265" max="1266" width="9.140625" style="8" customWidth="1"/>
    <col min="1267" max="1511" width="9.140625" style="8"/>
    <col min="1512" max="1512" width="4.42578125" style="8" customWidth="1"/>
    <col min="1513" max="1513" width="32.28515625" style="8" customWidth="1"/>
    <col min="1514" max="1514" width="7.7109375" style="8" customWidth="1"/>
    <col min="1515" max="1520" width="8.85546875" style="8" customWidth="1"/>
    <col min="1521" max="1522" width="9.140625" style="8" customWidth="1"/>
    <col min="1523" max="1767" width="9.140625" style="8"/>
    <col min="1768" max="1768" width="4.42578125" style="8" customWidth="1"/>
    <col min="1769" max="1769" width="32.28515625" style="8" customWidth="1"/>
    <col min="1770" max="1770" width="7.7109375" style="8" customWidth="1"/>
    <col min="1771" max="1776" width="8.85546875" style="8" customWidth="1"/>
    <col min="1777" max="1778" width="9.140625" style="8" customWidth="1"/>
    <col min="1779" max="2023" width="9.140625" style="8"/>
    <col min="2024" max="2024" width="4.42578125" style="8" customWidth="1"/>
    <col min="2025" max="2025" width="32.28515625" style="8" customWidth="1"/>
    <col min="2026" max="2026" width="7.7109375" style="8" customWidth="1"/>
    <col min="2027" max="2032" width="8.85546875" style="8" customWidth="1"/>
    <col min="2033" max="2034" width="9.140625" style="8" customWidth="1"/>
    <col min="2035" max="2279" width="9.140625" style="8"/>
    <col min="2280" max="2280" width="4.42578125" style="8" customWidth="1"/>
    <col min="2281" max="2281" width="32.28515625" style="8" customWidth="1"/>
    <col min="2282" max="2282" width="7.7109375" style="8" customWidth="1"/>
    <col min="2283" max="2288" width="8.85546875" style="8" customWidth="1"/>
    <col min="2289" max="2290" width="9.140625" style="8" customWidth="1"/>
    <col min="2291" max="2535" width="9.140625" style="8"/>
    <col min="2536" max="2536" width="4.42578125" style="8" customWidth="1"/>
    <col min="2537" max="2537" width="32.28515625" style="8" customWidth="1"/>
    <col min="2538" max="2538" width="7.7109375" style="8" customWidth="1"/>
    <col min="2539" max="2544" width="8.85546875" style="8" customWidth="1"/>
    <col min="2545" max="2546" width="9.140625" style="8" customWidth="1"/>
    <col min="2547" max="2791" width="9.140625" style="8"/>
    <col min="2792" max="2792" width="4.42578125" style="8" customWidth="1"/>
    <col min="2793" max="2793" width="32.28515625" style="8" customWidth="1"/>
    <col min="2794" max="2794" width="7.7109375" style="8" customWidth="1"/>
    <col min="2795" max="2800" width="8.85546875" style="8" customWidth="1"/>
    <col min="2801" max="2802" width="9.140625" style="8" customWidth="1"/>
    <col min="2803" max="3047" width="9.140625" style="8"/>
    <col min="3048" max="3048" width="4.42578125" style="8" customWidth="1"/>
    <col min="3049" max="3049" width="32.28515625" style="8" customWidth="1"/>
    <col min="3050" max="3050" width="7.7109375" style="8" customWidth="1"/>
    <col min="3051" max="3056" width="8.85546875" style="8" customWidth="1"/>
    <col min="3057" max="3058" width="9.140625" style="8" customWidth="1"/>
    <col min="3059" max="3303" width="9.140625" style="8"/>
    <col min="3304" max="3304" width="4.42578125" style="8" customWidth="1"/>
    <col min="3305" max="3305" width="32.28515625" style="8" customWidth="1"/>
    <col min="3306" max="3306" width="7.7109375" style="8" customWidth="1"/>
    <col min="3307" max="3312" width="8.85546875" style="8" customWidth="1"/>
    <col min="3313" max="3314" width="9.140625" style="8" customWidth="1"/>
    <col min="3315" max="3559" width="9.140625" style="8"/>
    <col min="3560" max="3560" width="4.42578125" style="8" customWidth="1"/>
    <col min="3561" max="3561" width="32.28515625" style="8" customWidth="1"/>
    <col min="3562" max="3562" width="7.7109375" style="8" customWidth="1"/>
    <col min="3563" max="3568" width="8.85546875" style="8" customWidth="1"/>
    <col min="3569" max="3570" width="9.140625" style="8" customWidth="1"/>
    <col min="3571" max="3815" width="9.140625" style="8"/>
    <col min="3816" max="3816" width="4.42578125" style="8" customWidth="1"/>
    <col min="3817" max="3817" width="32.28515625" style="8" customWidth="1"/>
    <col min="3818" max="3818" width="7.7109375" style="8" customWidth="1"/>
    <col min="3819" max="3824" width="8.85546875" style="8" customWidth="1"/>
    <col min="3825" max="3826" width="9.140625" style="8" customWidth="1"/>
    <col min="3827" max="4071" width="9.140625" style="8"/>
    <col min="4072" max="4072" width="4.42578125" style="8" customWidth="1"/>
    <col min="4073" max="4073" width="32.28515625" style="8" customWidth="1"/>
    <col min="4074" max="4074" width="7.7109375" style="8" customWidth="1"/>
    <col min="4075" max="4080" width="8.85546875" style="8" customWidth="1"/>
    <col min="4081" max="4082" width="9.140625" style="8" customWidth="1"/>
    <col min="4083" max="4327" width="9.140625" style="8"/>
    <col min="4328" max="4328" width="4.42578125" style="8" customWidth="1"/>
    <col min="4329" max="4329" width="32.28515625" style="8" customWidth="1"/>
    <col min="4330" max="4330" width="7.7109375" style="8" customWidth="1"/>
    <col min="4331" max="4336" width="8.85546875" style="8" customWidth="1"/>
    <col min="4337" max="4338" width="9.140625" style="8" customWidth="1"/>
    <col min="4339" max="4583" width="9.140625" style="8"/>
    <col min="4584" max="4584" width="4.42578125" style="8" customWidth="1"/>
    <col min="4585" max="4585" width="32.28515625" style="8" customWidth="1"/>
    <col min="4586" max="4586" width="7.7109375" style="8" customWidth="1"/>
    <col min="4587" max="4592" width="8.85546875" style="8" customWidth="1"/>
    <col min="4593" max="4594" width="9.140625" style="8" customWidth="1"/>
    <col min="4595" max="4839" width="9.140625" style="8"/>
    <col min="4840" max="4840" width="4.42578125" style="8" customWidth="1"/>
    <col min="4841" max="4841" width="32.28515625" style="8" customWidth="1"/>
    <col min="4842" max="4842" width="7.7109375" style="8" customWidth="1"/>
    <col min="4843" max="4848" width="8.85546875" style="8" customWidth="1"/>
    <col min="4849" max="4850" width="9.140625" style="8" customWidth="1"/>
    <col min="4851" max="5095" width="9.140625" style="8"/>
    <col min="5096" max="5096" width="4.42578125" style="8" customWidth="1"/>
    <col min="5097" max="5097" width="32.28515625" style="8" customWidth="1"/>
    <col min="5098" max="5098" width="7.7109375" style="8" customWidth="1"/>
    <col min="5099" max="5104" width="8.85546875" style="8" customWidth="1"/>
    <col min="5105" max="5106" width="9.140625" style="8" customWidth="1"/>
    <col min="5107" max="5351" width="9.140625" style="8"/>
    <col min="5352" max="5352" width="4.42578125" style="8" customWidth="1"/>
    <col min="5353" max="5353" width="32.28515625" style="8" customWidth="1"/>
    <col min="5354" max="5354" width="7.7109375" style="8" customWidth="1"/>
    <col min="5355" max="5360" width="8.85546875" style="8" customWidth="1"/>
    <col min="5361" max="5362" width="9.140625" style="8" customWidth="1"/>
    <col min="5363" max="5607" width="9.140625" style="8"/>
    <col min="5608" max="5608" width="4.42578125" style="8" customWidth="1"/>
    <col min="5609" max="5609" width="32.28515625" style="8" customWidth="1"/>
    <col min="5610" max="5610" width="7.7109375" style="8" customWidth="1"/>
    <col min="5611" max="5616" width="8.85546875" style="8" customWidth="1"/>
    <col min="5617" max="5618" width="9.140625" style="8" customWidth="1"/>
    <col min="5619" max="5863" width="9.140625" style="8"/>
    <col min="5864" max="5864" width="4.42578125" style="8" customWidth="1"/>
    <col min="5865" max="5865" width="32.28515625" style="8" customWidth="1"/>
    <col min="5866" max="5866" width="7.7109375" style="8" customWidth="1"/>
    <col min="5867" max="5872" width="8.85546875" style="8" customWidth="1"/>
    <col min="5873" max="5874" width="9.140625" style="8" customWidth="1"/>
    <col min="5875" max="6119" width="9.140625" style="8"/>
    <col min="6120" max="6120" width="4.42578125" style="8" customWidth="1"/>
    <col min="6121" max="6121" width="32.28515625" style="8" customWidth="1"/>
    <col min="6122" max="6122" width="7.7109375" style="8" customWidth="1"/>
    <col min="6123" max="6128" width="8.85546875" style="8" customWidth="1"/>
    <col min="6129" max="6130" width="9.140625" style="8" customWidth="1"/>
    <col min="6131" max="6375" width="9.140625" style="8"/>
    <col min="6376" max="6376" width="4.42578125" style="8" customWidth="1"/>
    <col min="6377" max="6377" width="32.28515625" style="8" customWidth="1"/>
    <col min="6378" max="6378" width="7.7109375" style="8" customWidth="1"/>
    <col min="6379" max="6384" width="8.85546875" style="8" customWidth="1"/>
    <col min="6385" max="6386" width="9.140625" style="8" customWidth="1"/>
    <col min="6387" max="6631" width="9.140625" style="8"/>
    <col min="6632" max="6632" width="4.42578125" style="8" customWidth="1"/>
    <col min="6633" max="6633" width="32.28515625" style="8" customWidth="1"/>
    <col min="6634" max="6634" width="7.7109375" style="8" customWidth="1"/>
    <col min="6635" max="6640" width="8.85546875" style="8" customWidth="1"/>
    <col min="6641" max="6642" width="9.140625" style="8" customWidth="1"/>
    <col min="6643" max="6887" width="9.140625" style="8"/>
    <col min="6888" max="6888" width="4.42578125" style="8" customWidth="1"/>
    <col min="6889" max="6889" width="32.28515625" style="8" customWidth="1"/>
    <col min="6890" max="6890" width="7.7109375" style="8" customWidth="1"/>
    <col min="6891" max="6896" width="8.85546875" style="8" customWidth="1"/>
    <col min="6897" max="6898" width="9.140625" style="8" customWidth="1"/>
    <col min="6899" max="7143" width="9.140625" style="8"/>
    <col min="7144" max="7144" width="4.42578125" style="8" customWidth="1"/>
    <col min="7145" max="7145" width="32.28515625" style="8" customWidth="1"/>
    <col min="7146" max="7146" width="7.7109375" style="8" customWidth="1"/>
    <col min="7147" max="7152" width="8.85546875" style="8" customWidth="1"/>
    <col min="7153" max="7154" width="9.140625" style="8" customWidth="1"/>
    <col min="7155" max="7399" width="9.140625" style="8"/>
    <col min="7400" max="7400" width="4.42578125" style="8" customWidth="1"/>
    <col min="7401" max="7401" width="32.28515625" style="8" customWidth="1"/>
    <col min="7402" max="7402" width="7.7109375" style="8" customWidth="1"/>
    <col min="7403" max="7408" width="8.85546875" style="8" customWidth="1"/>
    <col min="7409" max="7410" width="9.140625" style="8" customWidth="1"/>
    <col min="7411" max="7655" width="9.140625" style="8"/>
    <col min="7656" max="7656" width="4.42578125" style="8" customWidth="1"/>
    <col min="7657" max="7657" width="32.28515625" style="8" customWidth="1"/>
    <col min="7658" max="7658" width="7.7109375" style="8" customWidth="1"/>
    <col min="7659" max="7664" width="8.85546875" style="8" customWidth="1"/>
    <col min="7665" max="7666" width="9.140625" style="8" customWidth="1"/>
    <col min="7667" max="7911" width="9.140625" style="8"/>
    <col min="7912" max="7912" width="4.42578125" style="8" customWidth="1"/>
    <col min="7913" max="7913" width="32.28515625" style="8" customWidth="1"/>
    <col min="7914" max="7914" width="7.7109375" style="8" customWidth="1"/>
    <col min="7915" max="7920" width="8.85546875" style="8" customWidth="1"/>
    <col min="7921" max="7922" width="9.140625" style="8" customWidth="1"/>
    <col min="7923" max="8167" width="9.140625" style="8"/>
    <col min="8168" max="8168" width="4.42578125" style="8" customWidth="1"/>
    <col min="8169" max="8169" width="32.28515625" style="8" customWidth="1"/>
    <col min="8170" max="8170" width="7.7109375" style="8" customWidth="1"/>
    <col min="8171" max="8176" width="8.85546875" style="8" customWidth="1"/>
    <col min="8177" max="8178" width="9.140625" style="8" customWidth="1"/>
    <col min="8179" max="8423" width="9.140625" style="8"/>
    <col min="8424" max="8424" width="4.42578125" style="8" customWidth="1"/>
    <col min="8425" max="8425" width="32.28515625" style="8" customWidth="1"/>
    <col min="8426" max="8426" width="7.7109375" style="8" customWidth="1"/>
    <col min="8427" max="8432" width="8.85546875" style="8" customWidth="1"/>
    <col min="8433" max="8434" width="9.140625" style="8" customWidth="1"/>
    <col min="8435" max="8679" width="9.140625" style="8"/>
    <col min="8680" max="8680" width="4.42578125" style="8" customWidth="1"/>
    <col min="8681" max="8681" width="32.28515625" style="8" customWidth="1"/>
    <col min="8682" max="8682" width="7.7109375" style="8" customWidth="1"/>
    <col min="8683" max="8688" width="8.85546875" style="8" customWidth="1"/>
    <col min="8689" max="8690" width="9.140625" style="8" customWidth="1"/>
    <col min="8691" max="8935" width="9.140625" style="8"/>
    <col min="8936" max="8936" width="4.42578125" style="8" customWidth="1"/>
    <col min="8937" max="8937" width="32.28515625" style="8" customWidth="1"/>
    <col min="8938" max="8938" width="7.7109375" style="8" customWidth="1"/>
    <col min="8939" max="8944" width="8.85546875" style="8" customWidth="1"/>
    <col min="8945" max="8946" width="9.140625" style="8" customWidth="1"/>
    <col min="8947" max="9191" width="9.140625" style="8"/>
    <col min="9192" max="9192" width="4.42578125" style="8" customWidth="1"/>
    <col min="9193" max="9193" width="32.28515625" style="8" customWidth="1"/>
    <col min="9194" max="9194" width="7.7109375" style="8" customWidth="1"/>
    <col min="9195" max="9200" width="8.85546875" style="8" customWidth="1"/>
    <col min="9201" max="9202" width="9.140625" style="8" customWidth="1"/>
    <col min="9203" max="9447" width="9.140625" style="8"/>
    <col min="9448" max="9448" width="4.42578125" style="8" customWidth="1"/>
    <col min="9449" max="9449" width="32.28515625" style="8" customWidth="1"/>
    <col min="9450" max="9450" width="7.7109375" style="8" customWidth="1"/>
    <col min="9451" max="9456" width="8.85546875" style="8" customWidth="1"/>
    <col min="9457" max="9458" width="9.140625" style="8" customWidth="1"/>
    <col min="9459" max="9703" width="9.140625" style="8"/>
    <col min="9704" max="9704" width="4.42578125" style="8" customWidth="1"/>
    <col min="9705" max="9705" width="32.28515625" style="8" customWidth="1"/>
    <col min="9706" max="9706" width="7.7109375" style="8" customWidth="1"/>
    <col min="9707" max="9712" width="8.85546875" style="8" customWidth="1"/>
    <col min="9713" max="9714" width="9.140625" style="8" customWidth="1"/>
    <col min="9715" max="9959" width="9.140625" style="8"/>
    <col min="9960" max="9960" width="4.42578125" style="8" customWidth="1"/>
    <col min="9961" max="9961" width="32.28515625" style="8" customWidth="1"/>
    <col min="9962" max="9962" width="7.7109375" style="8" customWidth="1"/>
    <col min="9963" max="9968" width="8.85546875" style="8" customWidth="1"/>
    <col min="9969" max="9970" width="9.140625" style="8" customWidth="1"/>
    <col min="9971" max="10215" width="9.140625" style="8"/>
    <col min="10216" max="10216" width="4.42578125" style="8" customWidth="1"/>
    <col min="10217" max="10217" width="32.28515625" style="8" customWidth="1"/>
    <col min="10218" max="10218" width="7.7109375" style="8" customWidth="1"/>
    <col min="10219" max="10224" width="8.85546875" style="8" customWidth="1"/>
    <col min="10225" max="10226" width="9.140625" style="8" customWidth="1"/>
    <col min="10227" max="10471" width="9.140625" style="8"/>
    <col min="10472" max="10472" width="4.42578125" style="8" customWidth="1"/>
    <col min="10473" max="10473" width="32.28515625" style="8" customWidth="1"/>
    <col min="10474" max="10474" width="7.7109375" style="8" customWidth="1"/>
    <col min="10475" max="10480" width="8.85546875" style="8" customWidth="1"/>
    <col min="10481" max="10482" width="9.140625" style="8" customWidth="1"/>
    <col min="10483" max="10727" width="9.140625" style="8"/>
    <col min="10728" max="10728" width="4.42578125" style="8" customWidth="1"/>
    <col min="10729" max="10729" width="32.28515625" style="8" customWidth="1"/>
    <col min="10730" max="10730" width="7.7109375" style="8" customWidth="1"/>
    <col min="10731" max="10736" width="8.85546875" style="8" customWidth="1"/>
    <col min="10737" max="10738" width="9.140625" style="8" customWidth="1"/>
    <col min="10739" max="10983" width="9.140625" style="8"/>
    <col min="10984" max="10984" width="4.42578125" style="8" customWidth="1"/>
    <col min="10985" max="10985" width="32.28515625" style="8" customWidth="1"/>
    <col min="10986" max="10986" width="7.7109375" style="8" customWidth="1"/>
    <col min="10987" max="10992" width="8.85546875" style="8" customWidth="1"/>
    <col min="10993" max="10994" width="9.140625" style="8" customWidth="1"/>
    <col min="10995" max="11239" width="9.140625" style="8"/>
    <col min="11240" max="11240" width="4.42578125" style="8" customWidth="1"/>
    <col min="11241" max="11241" width="32.28515625" style="8" customWidth="1"/>
    <col min="11242" max="11242" width="7.7109375" style="8" customWidth="1"/>
    <col min="11243" max="11248" width="8.85546875" style="8" customWidth="1"/>
    <col min="11249" max="11250" width="9.140625" style="8" customWidth="1"/>
    <col min="11251" max="11495" width="9.140625" style="8"/>
    <col min="11496" max="11496" width="4.42578125" style="8" customWidth="1"/>
    <col min="11497" max="11497" width="32.28515625" style="8" customWidth="1"/>
    <col min="11498" max="11498" width="7.7109375" style="8" customWidth="1"/>
    <col min="11499" max="11504" width="8.85546875" style="8" customWidth="1"/>
    <col min="11505" max="11506" width="9.140625" style="8" customWidth="1"/>
    <col min="11507" max="11751" width="9.140625" style="8"/>
    <col min="11752" max="11752" width="4.42578125" style="8" customWidth="1"/>
    <col min="11753" max="11753" width="32.28515625" style="8" customWidth="1"/>
    <col min="11754" max="11754" width="7.7109375" style="8" customWidth="1"/>
    <col min="11755" max="11760" width="8.85546875" style="8" customWidth="1"/>
    <col min="11761" max="11762" width="9.140625" style="8" customWidth="1"/>
    <col min="11763" max="12007" width="9.140625" style="8"/>
    <col min="12008" max="12008" width="4.42578125" style="8" customWidth="1"/>
    <col min="12009" max="12009" width="32.28515625" style="8" customWidth="1"/>
    <col min="12010" max="12010" width="7.7109375" style="8" customWidth="1"/>
    <col min="12011" max="12016" width="8.85546875" style="8" customWidth="1"/>
    <col min="12017" max="12018" width="9.140625" style="8" customWidth="1"/>
    <col min="12019" max="12263" width="9.140625" style="8"/>
    <col min="12264" max="12264" width="4.42578125" style="8" customWidth="1"/>
    <col min="12265" max="12265" width="32.28515625" style="8" customWidth="1"/>
    <col min="12266" max="12266" width="7.7109375" style="8" customWidth="1"/>
    <col min="12267" max="12272" width="8.85546875" style="8" customWidth="1"/>
    <col min="12273" max="12274" width="9.140625" style="8" customWidth="1"/>
    <col min="12275" max="12519" width="9.140625" style="8"/>
    <col min="12520" max="12520" width="4.42578125" style="8" customWidth="1"/>
    <col min="12521" max="12521" width="32.28515625" style="8" customWidth="1"/>
    <col min="12522" max="12522" width="7.7109375" style="8" customWidth="1"/>
    <col min="12523" max="12528" width="8.85546875" style="8" customWidth="1"/>
    <col min="12529" max="12530" width="9.140625" style="8" customWidth="1"/>
    <col min="12531" max="12775" width="9.140625" style="8"/>
    <col min="12776" max="12776" width="4.42578125" style="8" customWidth="1"/>
    <col min="12777" max="12777" width="32.28515625" style="8" customWidth="1"/>
    <col min="12778" max="12778" width="7.7109375" style="8" customWidth="1"/>
    <col min="12779" max="12784" width="8.85546875" style="8" customWidth="1"/>
    <col min="12785" max="12786" width="9.140625" style="8" customWidth="1"/>
    <col min="12787" max="13031" width="9.140625" style="8"/>
    <col min="13032" max="13032" width="4.42578125" style="8" customWidth="1"/>
    <col min="13033" max="13033" width="32.28515625" style="8" customWidth="1"/>
    <col min="13034" max="13034" width="7.7109375" style="8" customWidth="1"/>
    <col min="13035" max="13040" width="8.85546875" style="8" customWidth="1"/>
    <col min="13041" max="13042" width="9.140625" style="8" customWidth="1"/>
    <col min="13043" max="13287" width="9.140625" style="8"/>
    <col min="13288" max="13288" width="4.42578125" style="8" customWidth="1"/>
    <col min="13289" max="13289" width="32.28515625" style="8" customWidth="1"/>
    <col min="13290" max="13290" width="7.7109375" style="8" customWidth="1"/>
    <col min="13291" max="13296" width="8.85546875" style="8" customWidth="1"/>
    <col min="13297" max="13298" width="9.140625" style="8" customWidth="1"/>
    <col min="13299" max="13543" width="9.140625" style="8"/>
    <col min="13544" max="13544" width="4.42578125" style="8" customWidth="1"/>
    <col min="13545" max="13545" width="32.28515625" style="8" customWidth="1"/>
    <col min="13546" max="13546" width="7.7109375" style="8" customWidth="1"/>
    <col min="13547" max="13552" width="8.85546875" style="8" customWidth="1"/>
    <col min="13553" max="13554" width="9.140625" style="8" customWidth="1"/>
    <col min="13555" max="13799" width="9.140625" style="8"/>
    <col min="13800" max="13800" width="4.42578125" style="8" customWidth="1"/>
    <col min="13801" max="13801" width="32.28515625" style="8" customWidth="1"/>
    <col min="13802" max="13802" width="7.7109375" style="8" customWidth="1"/>
    <col min="13803" max="13808" width="8.85546875" style="8" customWidth="1"/>
    <col min="13809" max="13810" width="9.140625" style="8" customWidth="1"/>
    <col min="13811" max="14055" width="9.140625" style="8"/>
    <col min="14056" max="14056" width="4.42578125" style="8" customWidth="1"/>
    <col min="14057" max="14057" width="32.28515625" style="8" customWidth="1"/>
    <col min="14058" max="14058" width="7.7109375" style="8" customWidth="1"/>
    <col min="14059" max="14064" width="8.85546875" style="8" customWidth="1"/>
    <col min="14065" max="14066" width="9.140625" style="8" customWidth="1"/>
    <col min="14067" max="14311" width="9.140625" style="8"/>
    <col min="14312" max="14312" width="4.42578125" style="8" customWidth="1"/>
    <col min="14313" max="14313" width="32.28515625" style="8" customWidth="1"/>
    <col min="14314" max="14314" width="7.7109375" style="8" customWidth="1"/>
    <col min="14315" max="14320" width="8.85546875" style="8" customWidth="1"/>
    <col min="14321" max="14322" width="9.140625" style="8" customWidth="1"/>
    <col min="14323" max="14567" width="9.140625" style="8"/>
    <col min="14568" max="14568" width="4.42578125" style="8" customWidth="1"/>
    <col min="14569" max="14569" width="32.28515625" style="8" customWidth="1"/>
    <col min="14570" max="14570" width="7.7109375" style="8" customWidth="1"/>
    <col min="14571" max="14576" width="8.85546875" style="8" customWidth="1"/>
    <col min="14577" max="14578" width="9.140625" style="8" customWidth="1"/>
    <col min="14579" max="14823" width="9.140625" style="8"/>
    <col min="14824" max="14824" width="4.42578125" style="8" customWidth="1"/>
    <col min="14825" max="14825" width="32.28515625" style="8" customWidth="1"/>
    <col min="14826" max="14826" width="7.7109375" style="8" customWidth="1"/>
    <col min="14827" max="14832" width="8.85546875" style="8" customWidth="1"/>
    <col min="14833" max="14834" width="9.140625" style="8" customWidth="1"/>
    <col min="14835" max="15079" width="9.140625" style="8"/>
    <col min="15080" max="15080" width="4.42578125" style="8" customWidth="1"/>
    <col min="15081" max="15081" width="32.28515625" style="8" customWidth="1"/>
    <col min="15082" max="15082" width="7.7109375" style="8" customWidth="1"/>
    <col min="15083" max="15088" width="8.85546875" style="8" customWidth="1"/>
    <col min="15089" max="15090" width="9.140625" style="8" customWidth="1"/>
    <col min="15091" max="15335" width="9.140625" style="8"/>
    <col min="15336" max="15336" width="4.42578125" style="8" customWidth="1"/>
    <col min="15337" max="15337" width="32.28515625" style="8" customWidth="1"/>
    <col min="15338" max="15338" width="7.7109375" style="8" customWidth="1"/>
    <col min="15339" max="15344" width="8.85546875" style="8" customWidth="1"/>
    <col min="15345" max="15346" width="9.140625" style="8" customWidth="1"/>
    <col min="15347" max="15591" width="9.140625" style="8"/>
    <col min="15592" max="15592" width="4.42578125" style="8" customWidth="1"/>
    <col min="15593" max="15593" width="32.28515625" style="8" customWidth="1"/>
    <col min="15594" max="15594" width="7.7109375" style="8" customWidth="1"/>
    <col min="15595" max="15600" width="8.85546875" style="8" customWidth="1"/>
    <col min="15601" max="15602" width="9.140625" style="8" customWidth="1"/>
    <col min="15603" max="15847" width="9.140625" style="8"/>
    <col min="15848" max="15848" width="4.42578125" style="8" customWidth="1"/>
    <col min="15849" max="15849" width="32.28515625" style="8" customWidth="1"/>
    <col min="15850" max="15850" width="7.7109375" style="8" customWidth="1"/>
    <col min="15851" max="15856" width="8.85546875" style="8" customWidth="1"/>
    <col min="15857" max="15858" width="9.140625" style="8" customWidth="1"/>
    <col min="15859" max="16103" width="9.140625" style="8"/>
    <col min="16104" max="16104" width="4.42578125" style="8" customWidth="1"/>
    <col min="16105" max="16105" width="32.28515625" style="8" customWidth="1"/>
    <col min="16106" max="16106" width="7.7109375" style="8" customWidth="1"/>
    <col min="16107" max="16112" width="8.85546875" style="8" customWidth="1"/>
    <col min="16113" max="16114" width="9.140625" style="8" customWidth="1"/>
    <col min="16115" max="16359" width="9.140625" style="8"/>
    <col min="16360" max="16384" width="10.28515625" style="8" customWidth="1"/>
  </cols>
  <sheetData>
    <row r="1" spans="1:220" ht="36.6" customHeight="1">
      <c r="A1" s="1391" t="s">
        <v>363</v>
      </c>
      <c r="B1" s="1391"/>
      <c r="C1" s="1391"/>
      <c r="D1" s="1391"/>
      <c r="E1" s="1391"/>
      <c r="F1" s="1391"/>
      <c r="G1" s="1391"/>
    </row>
    <row r="2" spans="1:220" ht="21" customHeight="1">
      <c r="A2" s="1429" t="s">
        <v>364</v>
      </c>
      <c r="B2" s="1429"/>
      <c r="C2" s="1429"/>
      <c r="D2" s="1429"/>
      <c r="E2" s="1429"/>
      <c r="F2" s="1429"/>
      <c r="G2" s="1429"/>
    </row>
    <row r="3" spans="1:220" ht="21" customHeight="1">
      <c r="A3" s="1424" t="s">
        <v>2733</v>
      </c>
      <c r="B3" s="1424"/>
      <c r="C3" s="1424"/>
      <c r="D3" s="1424"/>
      <c r="E3" s="1424"/>
      <c r="F3" s="1424"/>
      <c r="G3" s="1424"/>
    </row>
    <row r="4" spans="1:220">
      <c r="A4" s="1425" t="s">
        <v>2769</v>
      </c>
      <c r="B4" s="1425"/>
      <c r="C4" s="1425"/>
      <c r="D4" s="1425"/>
      <c r="E4" s="1425"/>
      <c r="F4" s="1425"/>
      <c r="G4" s="1425"/>
    </row>
    <row r="5" spans="1:220" ht="14.25">
      <c r="B5" s="44"/>
      <c r="C5" s="385"/>
    </row>
    <row r="6" spans="1:220">
      <c r="B6" s="1442" t="s">
        <v>17</v>
      </c>
      <c r="C6" s="1419" t="s">
        <v>2</v>
      </c>
      <c r="D6" s="1102" t="s">
        <v>724</v>
      </c>
      <c r="E6" s="1116" t="s">
        <v>3</v>
      </c>
      <c r="F6" s="1381" t="s">
        <v>2637</v>
      </c>
      <c r="G6" s="1382"/>
      <c r="H6" s="8"/>
      <c r="I6" s="8"/>
      <c r="J6" s="8"/>
      <c r="K6" s="8"/>
      <c r="L6" s="8"/>
      <c r="M6" s="8"/>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0"/>
      <c r="AR6" s="80"/>
      <c r="AS6" s="80"/>
      <c r="AT6" s="80"/>
      <c r="AU6" s="80"/>
      <c r="AV6" s="80"/>
      <c r="AW6" s="80"/>
      <c r="AX6" s="80"/>
      <c r="AY6" s="80"/>
      <c r="AZ6" s="80"/>
      <c r="BA6" s="80"/>
      <c r="BB6" s="80"/>
      <c r="BC6" s="80"/>
      <c r="BD6" s="80"/>
      <c r="BE6" s="80"/>
      <c r="BF6" s="80"/>
      <c r="BG6" s="80"/>
      <c r="BH6" s="80"/>
      <c r="BI6" s="80"/>
      <c r="BJ6" s="80"/>
      <c r="BK6" s="80"/>
      <c r="BL6" s="80"/>
      <c r="BM6" s="80"/>
      <c r="BN6" s="80"/>
      <c r="BO6" s="80"/>
      <c r="BP6" s="80"/>
      <c r="BQ6" s="80"/>
      <c r="BR6" s="80"/>
      <c r="BS6" s="80"/>
      <c r="BT6" s="80"/>
      <c r="BU6" s="80"/>
      <c r="BV6" s="80"/>
      <c r="BW6" s="80"/>
      <c r="BX6" s="80"/>
      <c r="BY6" s="80"/>
      <c r="BZ6" s="80"/>
      <c r="CA6" s="80"/>
      <c r="CB6" s="80"/>
      <c r="CC6" s="80"/>
      <c r="CD6" s="80"/>
      <c r="CE6" s="80"/>
      <c r="CF6" s="80"/>
      <c r="CG6" s="80"/>
      <c r="CH6" s="80"/>
      <c r="CI6" s="80"/>
      <c r="CJ6" s="80"/>
      <c r="CK6" s="80"/>
      <c r="CL6" s="80"/>
      <c r="CM6" s="80"/>
      <c r="CN6" s="80"/>
      <c r="CO6" s="80"/>
      <c r="CP6" s="80"/>
      <c r="CQ6" s="80"/>
      <c r="CR6" s="80"/>
      <c r="CS6" s="80"/>
      <c r="CT6" s="80"/>
      <c r="CU6" s="80"/>
      <c r="CV6" s="80"/>
      <c r="CW6" s="80"/>
      <c r="CX6" s="80"/>
      <c r="CY6" s="80"/>
      <c r="CZ6" s="80"/>
      <c r="DA6" s="80"/>
      <c r="DB6" s="80"/>
      <c r="DC6" s="80"/>
      <c r="DD6" s="80"/>
      <c r="DE6" s="80"/>
      <c r="DF6" s="80"/>
      <c r="DG6" s="80"/>
      <c r="DH6" s="80"/>
      <c r="DI6" s="80"/>
      <c r="DJ6" s="80"/>
      <c r="DK6" s="80"/>
      <c r="DL6" s="80"/>
      <c r="DM6" s="80"/>
      <c r="DN6" s="80"/>
      <c r="DO6" s="80"/>
      <c r="DP6" s="80"/>
      <c r="DQ6" s="80"/>
      <c r="DR6" s="80"/>
      <c r="DS6" s="80"/>
      <c r="DT6" s="80"/>
      <c r="DU6" s="80"/>
      <c r="DV6" s="80"/>
      <c r="DW6" s="80"/>
      <c r="DX6" s="80"/>
      <c r="DY6" s="80"/>
      <c r="DZ6" s="80"/>
      <c r="EA6" s="80"/>
      <c r="EB6" s="80"/>
      <c r="EC6" s="80"/>
      <c r="ED6" s="80"/>
      <c r="EE6" s="80"/>
      <c r="EF6" s="80"/>
      <c r="EG6" s="80"/>
      <c r="EH6" s="80"/>
      <c r="EI6" s="80"/>
      <c r="EJ6" s="80"/>
      <c r="EK6" s="80"/>
      <c r="EL6" s="80"/>
      <c r="EM6" s="80"/>
      <c r="EN6" s="80"/>
      <c r="EO6" s="80"/>
      <c r="EP6" s="80"/>
      <c r="EQ6" s="80"/>
      <c r="ER6" s="80"/>
      <c r="ES6" s="80"/>
      <c r="ET6" s="80"/>
      <c r="EU6" s="80"/>
      <c r="EV6" s="80"/>
      <c r="EW6" s="80"/>
      <c r="EX6" s="80"/>
      <c r="EY6" s="80"/>
      <c r="EZ6" s="80"/>
      <c r="FA6" s="80"/>
      <c r="FB6" s="80"/>
      <c r="FC6" s="80"/>
      <c r="FD6" s="80"/>
      <c r="FE6" s="80"/>
      <c r="FF6" s="80"/>
      <c r="FG6" s="80"/>
      <c r="FH6" s="80"/>
      <c r="FI6" s="80"/>
      <c r="FJ6" s="80"/>
      <c r="FK6" s="80"/>
      <c r="FL6" s="80"/>
      <c r="FM6" s="80"/>
      <c r="FN6" s="80"/>
      <c r="FO6" s="80"/>
      <c r="FP6" s="80"/>
      <c r="FQ6" s="80"/>
      <c r="FR6" s="80"/>
      <c r="FS6" s="80"/>
      <c r="FT6" s="80"/>
      <c r="FU6" s="80"/>
      <c r="FV6" s="80"/>
      <c r="FW6" s="80"/>
      <c r="FX6" s="80"/>
      <c r="FY6" s="80"/>
      <c r="FZ6" s="80"/>
      <c r="GA6" s="80"/>
      <c r="GB6" s="80"/>
      <c r="GC6" s="80"/>
      <c r="GD6" s="80"/>
      <c r="GE6" s="80"/>
      <c r="GF6" s="80"/>
      <c r="GG6" s="80"/>
      <c r="GH6" s="80"/>
      <c r="GI6" s="80"/>
      <c r="GJ6" s="80"/>
      <c r="GK6" s="80"/>
      <c r="GL6" s="80"/>
      <c r="GM6" s="80"/>
      <c r="GN6" s="80"/>
      <c r="GO6" s="80"/>
      <c r="GP6" s="80"/>
      <c r="GQ6" s="80"/>
      <c r="GR6" s="80"/>
      <c r="GS6" s="80"/>
      <c r="GT6" s="80"/>
      <c r="GU6" s="80"/>
      <c r="GV6" s="80"/>
      <c r="GW6" s="80"/>
      <c r="GX6" s="80"/>
      <c r="GY6" s="80"/>
      <c r="GZ6" s="80"/>
      <c r="HA6" s="80"/>
      <c r="HB6" s="80"/>
      <c r="HC6" s="80"/>
      <c r="HD6" s="80"/>
      <c r="HE6" s="80"/>
      <c r="HF6" s="80"/>
      <c r="HG6" s="80"/>
      <c r="HH6" s="80"/>
      <c r="HI6" s="80"/>
      <c r="HJ6" s="80"/>
      <c r="HK6" s="80"/>
      <c r="HL6" s="80"/>
    </row>
    <row r="7" spans="1:220">
      <c r="B7" s="1442"/>
      <c r="C7" s="1406"/>
      <c r="D7" s="1103"/>
      <c r="E7" s="1117"/>
      <c r="F7" s="409" t="s">
        <v>1015</v>
      </c>
      <c r="G7" s="409" t="s">
        <v>1016</v>
      </c>
      <c r="H7" s="8"/>
      <c r="I7" s="8"/>
      <c r="J7" s="8"/>
      <c r="K7" s="8"/>
      <c r="L7" s="8"/>
      <c r="M7" s="8"/>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c r="BM7" s="80"/>
      <c r="BN7" s="80"/>
      <c r="BO7" s="80"/>
      <c r="BP7" s="80"/>
      <c r="BQ7" s="80"/>
      <c r="BR7" s="80"/>
      <c r="BS7" s="80"/>
      <c r="BT7" s="80"/>
      <c r="BU7" s="80"/>
      <c r="BV7" s="80"/>
      <c r="BW7" s="80"/>
      <c r="BX7" s="80"/>
      <c r="BY7" s="80"/>
      <c r="BZ7" s="80"/>
      <c r="CA7" s="80"/>
      <c r="CB7" s="80"/>
      <c r="CC7" s="80"/>
      <c r="CD7" s="80"/>
      <c r="CE7" s="80"/>
      <c r="CF7" s="80"/>
      <c r="CG7" s="80"/>
      <c r="CH7" s="80"/>
      <c r="CI7" s="80"/>
      <c r="CJ7" s="80"/>
      <c r="CK7" s="80"/>
      <c r="CL7" s="80"/>
      <c r="CM7" s="80"/>
      <c r="CN7" s="80"/>
      <c r="CO7" s="80"/>
      <c r="CP7" s="80"/>
      <c r="CQ7" s="80"/>
      <c r="CR7" s="80"/>
      <c r="CS7" s="80"/>
      <c r="CT7" s="80"/>
      <c r="CU7" s="80"/>
      <c r="CV7" s="80"/>
      <c r="CW7" s="80"/>
      <c r="CX7" s="80"/>
      <c r="CY7" s="80"/>
      <c r="CZ7" s="80"/>
      <c r="DA7" s="80"/>
      <c r="DB7" s="80"/>
      <c r="DC7" s="80"/>
      <c r="DD7" s="80"/>
      <c r="DE7" s="80"/>
      <c r="DF7" s="80"/>
      <c r="DG7" s="80"/>
      <c r="DH7" s="80"/>
      <c r="DI7" s="80"/>
      <c r="DJ7" s="80"/>
      <c r="DK7" s="80"/>
      <c r="DL7" s="80"/>
      <c r="DM7" s="80"/>
      <c r="DN7" s="80"/>
      <c r="DO7" s="80"/>
      <c r="DP7" s="80"/>
      <c r="DQ7" s="80"/>
      <c r="DR7" s="80"/>
      <c r="DS7" s="80"/>
      <c r="DT7" s="80"/>
      <c r="DU7" s="80"/>
      <c r="DV7" s="80"/>
      <c r="DW7" s="80"/>
      <c r="DX7" s="80"/>
      <c r="DY7" s="80"/>
      <c r="DZ7" s="80"/>
      <c r="EA7" s="80"/>
      <c r="EB7" s="80"/>
      <c r="EC7" s="80"/>
      <c r="ED7" s="80"/>
      <c r="EE7" s="80"/>
      <c r="EF7" s="80"/>
      <c r="EG7" s="80"/>
      <c r="EH7" s="80"/>
      <c r="EI7" s="80"/>
      <c r="EJ7" s="80"/>
      <c r="EK7" s="80"/>
      <c r="EL7" s="80"/>
      <c r="EM7" s="80"/>
      <c r="EN7" s="80"/>
      <c r="EO7" s="80"/>
      <c r="EP7" s="80"/>
      <c r="EQ7" s="80"/>
      <c r="ER7" s="80"/>
      <c r="ES7" s="80"/>
      <c r="ET7" s="80"/>
      <c r="EU7" s="80"/>
      <c r="EV7" s="80"/>
      <c r="EW7" s="80"/>
      <c r="EX7" s="80"/>
      <c r="EY7" s="80"/>
      <c r="EZ7" s="80"/>
      <c r="FA7" s="80"/>
      <c r="FB7" s="80"/>
      <c r="FC7" s="80"/>
      <c r="FD7" s="80"/>
      <c r="FE7" s="80"/>
      <c r="FF7" s="80"/>
      <c r="FG7" s="80"/>
      <c r="FH7" s="80"/>
      <c r="FI7" s="80"/>
      <c r="FJ7" s="80"/>
      <c r="FK7" s="80"/>
      <c r="FL7" s="80"/>
      <c r="FM7" s="80"/>
      <c r="FN7" s="80"/>
      <c r="FO7" s="80"/>
      <c r="FP7" s="80"/>
      <c r="FQ7" s="80"/>
      <c r="FR7" s="80"/>
      <c r="FS7" s="80"/>
      <c r="FT7" s="80"/>
      <c r="FU7" s="80"/>
      <c r="FV7" s="80"/>
      <c r="FW7" s="80"/>
      <c r="FX7" s="80"/>
      <c r="FY7" s="80"/>
      <c r="FZ7" s="80"/>
      <c r="GA7" s="80"/>
      <c r="GB7" s="80"/>
      <c r="GC7" s="80"/>
      <c r="GD7" s="80"/>
      <c r="GE7" s="80"/>
      <c r="GF7" s="80"/>
      <c r="GG7" s="80"/>
      <c r="GH7" s="80"/>
      <c r="GI7" s="80"/>
      <c r="GJ7" s="80"/>
      <c r="GK7" s="80"/>
      <c r="GL7" s="80"/>
      <c r="GM7" s="80"/>
      <c r="GN7" s="80"/>
      <c r="GO7" s="80"/>
      <c r="GP7" s="80"/>
      <c r="GQ7" s="80"/>
      <c r="GR7" s="80"/>
      <c r="GS7" s="80"/>
      <c r="GT7" s="80"/>
      <c r="GU7" s="80"/>
      <c r="GV7" s="80"/>
      <c r="GW7" s="80"/>
      <c r="GX7" s="80"/>
      <c r="GY7" s="80"/>
      <c r="GZ7" s="80"/>
      <c r="HA7" s="80"/>
      <c r="HB7" s="80"/>
      <c r="HC7" s="80"/>
      <c r="HD7" s="80"/>
      <c r="HE7" s="80"/>
      <c r="HF7" s="80"/>
      <c r="HG7" s="80"/>
      <c r="HH7" s="80"/>
      <c r="HI7" s="80"/>
      <c r="HJ7" s="80"/>
      <c r="HK7" s="80"/>
      <c r="HL7" s="80"/>
    </row>
    <row r="8" spans="1:220">
      <c r="B8" s="1420" t="s">
        <v>2731</v>
      </c>
      <c r="C8" s="1443"/>
      <c r="D8" s="1443"/>
      <c r="E8" s="1421"/>
      <c r="F8" s="1420" t="s">
        <v>2671</v>
      </c>
      <c r="G8" s="1421"/>
      <c r="H8" s="8"/>
      <c r="I8" s="8"/>
      <c r="J8" s="8"/>
      <c r="K8" s="8"/>
      <c r="L8" s="8"/>
      <c r="M8" s="8"/>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row>
    <row r="9" spans="1:220">
      <c r="B9" s="418">
        <v>1</v>
      </c>
      <c r="C9" s="419" t="s">
        <v>365</v>
      </c>
      <c r="D9" s="398" t="s">
        <v>324</v>
      </c>
      <c r="E9" s="404" t="s">
        <v>7</v>
      </c>
      <c r="F9" s="462">
        <f t="shared" ref="F9:F16" si="0">G9/1.053</f>
        <v>3.2212725546058887</v>
      </c>
      <c r="G9" s="462">
        <f>_xlfn.XLOOKUP(K9,[1]VIII_CI_A_3_local3!$AI:$AI,[1]VIII_CI_A_3_local3!$S:$S)</f>
        <v>3.3920000000000003</v>
      </c>
      <c r="H9" s="8"/>
      <c r="I9" s="8"/>
      <c r="J9" s="8"/>
      <c r="K9" s="852" t="s">
        <v>2155</v>
      </c>
      <c r="L9" s="8"/>
      <c r="M9" s="8"/>
      <c r="T9" s="110"/>
      <c r="U9" s="110"/>
      <c r="V9" s="110"/>
      <c r="W9" s="110"/>
    </row>
    <row r="10" spans="1:220" ht="15.75">
      <c r="B10" s="417">
        <v>2</v>
      </c>
      <c r="C10" s="421" t="s">
        <v>750</v>
      </c>
      <c r="D10" s="398" t="s">
        <v>324</v>
      </c>
      <c r="E10" s="400" t="s">
        <v>7</v>
      </c>
      <c r="F10" s="462">
        <f t="shared" si="0"/>
        <v>2.9295726495726497</v>
      </c>
      <c r="G10" s="462">
        <f>_xlfn.XLOOKUP(K10,[1]VIII_CI_A_3_local3!$AI:$AI,[1]VIII_CI_A_3_local3!$S:$S)</f>
        <v>3.0848399999999998</v>
      </c>
      <c r="H10" s="8"/>
      <c r="I10" s="8"/>
      <c r="J10" s="8"/>
      <c r="K10" s="852" t="s">
        <v>2156</v>
      </c>
      <c r="L10" s="8"/>
      <c r="M10" s="8"/>
      <c r="T10" s="110"/>
      <c r="U10" s="110"/>
      <c r="V10" s="110"/>
      <c r="W10" s="110"/>
    </row>
    <row r="11" spans="1:220" ht="15.75">
      <c r="B11" s="394" t="s">
        <v>42</v>
      </c>
      <c r="C11" s="419" t="s">
        <v>373</v>
      </c>
      <c r="D11" s="400" t="s">
        <v>324</v>
      </c>
      <c r="E11" s="404" t="s">
        <v>7</v>
      </c>
      <c r="F11" s="391" t="s">
        <v>324</v>
      </c>
      <c r="G11" s="462">
        <f>_xlfn.XLOOKUP(K11,[1]VIII_CI_A_3_local3!$AI:$AI,[1]VIII_CI_A_3_local3!$S:$S)</f>
        <v>3.0848399999999998</v>
      </c>
      <c r="H11" s="8"/>
      <c r="I11" s="8"/>
      <c r="J11" s="8"/>
      <c r="K11" s="852" t="s">
        <v>2157</v>
      </c>
      <c r="L11" s="8"/>
      <c r="M11" s="8"/>
      <c r="T11" s="110"/>
      <c r="U11" s="110"/>
      <c r="V11" s="110"/>
      <c r="W11" s="110"/>
    </row>
    <row r="12" spans="1:220" ht="25.5">
      <c r="B12" s="394" t="s">
        <v>44</v>
      </c>
      <c r="C12" s="421" t="s">
        <v>751</v>
      </c>
      <c r="D12" s="404" t="s">
        <v>324</v>
      </c>
      <c r="E12" s="404" t="s">
        <v>7</v>
      </c>
      <c r="F12" s="462">
        <f t="shared" si="0"/>
        <v>2.7249230769230772</v>
      </c>
      <c r="G12" s="462">
        <f>_xlfn.XLOOKUP(K12,[1]VIII_CI_A_3_local3!$AI:$AI,[1]VIII_CI_A_3_local3!$S:$S)</f>
        <v>2.8693440000000003</v>
      </c>
      <c r="H12" s="8"/>
      <c r="I12" s="8"/>
      <c r="J12" s="8"/>
      <c r="K12" s="852" t="s">
        <v>2158</v>
      </c>
      <c r="L12" s="8"/>
      <c r="M12" s="8"/>
      <c r="T12" s="110"/>
      <c r="U12" s="110"/>
      <c r="V12" s="110"/>
      <c r="W12" s="110"/>
    </row>
    <row r="13" spans="1:220" ht="25.5">
      <c r="B13" s="394" t="s">
        <v>46</v>
      </c>
      <c r="C13" s="421" t="s">
        <v>752</v>
      </c>
      <c r="D13" s="400" t="s">
        <v>324</v>
      </c>
      <c r="E13" s="404" t="s">
        <v>7</v>
      </c>
      <c r="F13" s="462">
        <f t="shared" si="0"/>
        <v>2.7249230769230772</v>
      </c>
      <c r="G13" s="462">
        <f>_xlfn.XLOOKUP(K13,[1]VIII_CI_A_3_local3!$AI:$AI,[1]VIII_CI_A_3_local3!$S:$S)</f>
        <v>2.8693440000000003</v>
      </c>
      <c r="H13" s="8"/>
      <c r="I13" s="8"/>
      <c r="J13" s="8"/>
      <c r="K13" s="852" t="s">
        <v>2159</v>
      </c>
      <c r="L13" s="8"/>
      <c r="M13" s="8"/>
      <c r="T13" s="110"/>
      <c r="U13" s="110"/>
      <c r="V13" s="110"/>
      <c r="W13" s="110"/>
    </row>
    <row r="14" spans="1:220" ht="38.25">
      <c r="B14" s="394" t="s">
        <v>48</v>
      </c>
      <c r="C14" s="421" t="s">
        <v>2771</v>
      </c>
      <c r="D14" s="404" t="s">
        <v>324</v>
      </c>
      <c r="E14" s="405" t="s">
        <v>7</v>
      </c>
      <c r="F14" s="462">
        <f t="shared" si="0"/>
        <v>2.5516717948717949</v>
      </c>
      <c r="G14" s="462">
        <f>_xlfn.XLOOKUP(K14,[1]VIII_CI_A_3_local3!$AI:$AI,[1]VIII_CI_A_3_local3!$S:$S)</f>
        <v>2.6869103999999999</v>
      </c>
      <c r="H14" s="8"/>
      <c r="I14" s="8"/>
      <c r="J14" s="8"/>
      <c r="K14" s="852" t="s">
        <v>2160</v>
      </c>
      <c r="L14" s="8"/>
      <c r="M14" s="8"/>
      <c r="T14" s="110"/>
      <c r="U14" s="110"/>
      <c r="V14" s="110"/>
      <c r="W14" s="110"/>
    </row>
    <row r="15" spans="1:220">
      <c r="B15" s="394" t="s">
        <v>50</v>
      </c>
      <c r="C15" s="429" t="s">
        <v>753</v>
      </c>
      <c r="D15" s="404" t="s">
        <v>324</v>
      </c>
      <c r="E15" s="405" t="s">
        <v>7</v>
      </c>
      <c r="F15" s="462">
        <f t="shared" si="0"/>
        <v>2.5063685470085471</v>
      </c>
      <c r="G15" s="462">
        <f>_xlfn.XLOOKUP(K15,[1]VIII_CI_A_3_local3!$AI:$AI,[1]VIII_CI_A_3_local3!$S:$S)</f>
        <v>2.6392060800000001</v>
      </c>
      <c r="H15" s="8"/>
      <c r="I15" s="8"/>
      <c r="J15" s="8"/>
      <c r="K15" s="852" t="s">
        <v>2161</v>
      </c>
      <c r="L15" s="8"/>
      <c r="M15" s="8"/>
      <c r="T15" s="110"/>
      <c r="U15" s="110"/>
      <c r="V15" s="110"/>
      <c r="W15" s="110"/>
    </row>
    <row r="16" spans="1:220">
      <c r="B16" s="394" t="s">
        <v>52</v>
      </c>
      <c r="C16" s="429" t="s">
        <v>1019</v>
      </c>
      <c r="D16" s="404" t="s">
        <v>324</v>
      </c>
      <c r="E16" s="377" t="s">
        <v>7</v>
      </c>
      <c r="F16" s="462">
        <f t="shared" si="0"/>
        <v>2.1456025039123627</v>
      </c>
      <c r="G16" s="462">
        <f>_xlfn.XLOOKUP(K16,[1]VIII_CI_A_3_local3!$AI:$AI,[1]VIII_CI_A_3_local3!$S:$S)</f>
        <v>2.2593194366197178</v>
      </c>
      <c r="H16" s="8"/>
      <c r="I16" s="8"/>
      <c r="J16" s="8"/>
      <c r="K16" s="852" t="s">
        <v>2162</v>
      </c>
      <c r="L16" s="8"/>
      <c r="M16" s="8"/>
      <c r="T16" s="110"/>
      <c r="U16" s="110"/>
      <c r="V16" s="110"/>
      <c r="W16" s="110"/>
    </row>
    <row r="17" spans="2:242" ht="25.5">
      <c r="B17" s="394" t="s">
        <v>54</v>
      </c>
      <c r="C17" s="423" t="s">
        <v>374</v>
      </c>
      <c r="D17" s="405" t="s">
        <v>324</v>
      </c>
      <c r="E17" s="377" t="s">
        <v>7</v>
      </c>
      <c r="F17" s="462">
        <f>G11</f>
        <v>3.0848399999999998</v>
      </c>
      <c r="G17" s="391" t="s">
        <v>324</v>
      </c>
      <c r="H17" s="8"/>
      <c r="I17" s="8"/>
      <c r="J17" s="8"/>
      <c r="K17" s="8"/>
      <c r="L17" s="8"/>
      <c r="M17" s="8"/>
    </row>
    <row r="18" spans="2:242">
      <c r="B18" s="1437" t="s">
        <v>2732</v>
      </c>
      <c r="C18" s="1438"/>
      <c r="D18" s="1438"/>
      <c r="E18" s="1439"/>
      <c r="F18" s="1416" t="s">
        <v>19</v>
      </c>
      <c r="G18" s="1418"/>
    </row>
    <row r="19" spans="2:242">
      <c r="B19" s="1431">
        <v>10</v>
      </c>
      <c r="C19" s="1434" t="s">
        <v>748</v>
      </c>
      <c r="D19" s="425" t="s">
        <v>725</v>
      </c>
      <c r="E19" s="425" t="s">
        <v>7</v>
      </c>
      <c r="F19" s="462">
        <f>_xlfn.XLOOKUP(K19,[1]VIII_CI_A_3_local3!$AI:$AI,[1]VIII_CI_A_3_local3!$S:$S)</f>
        <v>1.85</v>
      </c>
      <c r="G19" s="462">
        <f>_xlfn.XLOOKUP(K19,[1]VIII_CI_A_3_local3!$AI:$AI,[1]VIII_CI_A_3_local3!$T:$T)</f>
        <v>1.95</v>
      </c>
      <c r="K19" s="866" t="s">
        <v>2163</v>
      </c>
      <c r="O19" s="154"/>
      <c r="P19" s="154"/>
      <c r="HM19" s="39"/>
      <c r="HN19" s="39"/>
      <c r="HO19" s="39"/>
      <c r="HP19" s="39"/>
      <c r="HQ19" s="39"/>
      <c r="HR19" s="39"/>
      <c r="HS19" s="39"/>
      <c r="HT19" s="39"/>
    </row>
    <row r="20" spans="2:242">
      <c r="B20" s="1432"/>
      <c r="C20" s="1435"/>
      <c r="D20" s="425" t="s">
        <v>726</v>
      </c>
      <c r="E20" s="425" t="s">
        <v>7</v>
      </c>
      <c r="F20" s="462">
        <f>_xlfn.XLOOKUP(K20,[1]VIII_CI_A_3_local3!$AI:$AI,[1]VIII_CI_A_3_local3!$S:$S)</f>
        <v>1.77</v>
      </c>
      <c r="G20" s="462">
        <f>_xlfn.XLOOKUP(K20,[1]VIII_CI_A_3_local3!$AI:$AI,[1]VIII_CI_A_3_local3!$T:$T)</f>
        <v>1.86</v>
      </c>
      <c r="K20" s="866" t="s">
        <v>2164</v>
      </c>
      <c r="O20" s="154"/>
      <c r="P20" s="154"/>
    </row>
    <row r="21" spans="2:242">
      <c r="B21" s="1433"/>
      <c r="C21" s="1436"/>
      <c r="D21" s="425" t="s">
        <v>639</v>
      </c>
      <c r="E21" s="425" t="s">
        <v>7</v>
      </c>
      <c r="F21" s="462">
        <f>_xlfn.XLOOKUP(K21,[1]VIII_CI_A_3_local3!$AI:$AI,[1]VIII_CI_A_3_local3!$S:$S)</f>
        <v>1.62</v>
      </c>
      <c r="G21" s="462">
        <f>_xlfn.XLOOKUP(K21,[1]VIII_CI_A_3_local3!$AI:$AI,[1]VIII_CI_A_3_local3!$T:$T)</f>
        <v>1.7</v>
      </c>
      <c r="K21" s="866" t="s">
        <v>2165</v>
      </c>
      <c r="O21" s="154"/>
      <c r="P21" s="154"/>
    </row>
    <row r="22" spans="2:242">
      <c r="B22" s="1431">
        <v>11</v>
      </c>
      <c r="C22" s="1434" t="s">
        <v>747</v>
      </c>
      <c r="D22" s="398" t="s">
        <v>725</v>
      </c>
      <c r="E22" s="427" t="s">
        <v>7</v>
      </c>
      <c r="F22" s="462">
        <f>_xlfn.XLOOKUP(K22,[1]VIII_CI_A_3_local3!$AI:$AI,[1]VIII_CI_A_3_local3!$S:$S)</f>
        <v>1.81</v>
      </c>
      <c r="G22" s="462">
        <f>_xlfn.XLOOKUP(K22,[1]VIII_CI_A_3_local3!$AI:$AI,[1]VIII_CI_A_3_local3!$T:$T)</f>
        <v>1.91</v>
      </c>
      <c r="H22" s="81"/>
      <c r="I22" s="81"/>
      <c r="J22" s="81"/>
      <c r="K22" s="866" t="s">
        <v>2166</v>
      </c>
      <c r="O22" s="154"/>
      <c r="P22" s="154"/>
      <c r="T22" s="110"/>
      <c r="U22" s="110"/>
    </row>
    <row r="23" spans="2:242">
      <c r="B23" s="1432"/>
      <c r="C23" s="1435"/>
      <c r="D23" s="398" t="s">
        <v>726</v>
      </c>
      <c r="E23" s="427" t="s">
        <v>7</v>
      </c>
      <c r="F23" s="462">
        <f>_xlfn.XLOOKUP(K23,[1]VIII_CI_A_3_local3!$AI:$AI,[1]VIII_CI_A_3_local3!$S:$S)</f>
        <v>1.72</v>
      </c>
      <c r="G23" s="462">
        <f>_xlfn.XLOOKUP(K23,[1]VIII_CI_A_3_local3!$AI:$AI,[1]VIII_CI_A_3_local3!$T:$T)</f>
        <v>1.81</v>
      </c>
      <c r="H23" s="81"/>
      <c r="I23" s="81"/>
      <c r="J23" s="81"/>
      <c r="K23" s="866" t="s">
        <v>2167</v>
      </c>
      <c r="O23" s="154"/>
      <c r="P23" s="154"/>
      <c r="T23" s="110"/>
      <c r="U23" s="110"/>
    </row>
    <row r="24" spans="2:242">
      <c r="B24" s="1432"/>
      <c r="C24" s="1435"/>
      <c r="D24" s="398" t="s">
        <v>639</v>
      </c>
      <c r="E24" s="427" t="s">
        <v>7</v>
      </c>
      <c r="F24" s="462">
        <f>_xlfn.XLOOKUP(K24,[1]VIII_CI_A_3_local3!$AI:$AI,[1]VIII_CI_A_3_local3!$S:$S)</f>
        <v>1.56</v>
      </c>
      <c r="G24" s="462">
        <f>_xlfn.XLOOKUP(K24,[1]VIII_CI_A_3_local3!$AI:$AI,[1]VIII_CI_A_3_local3!$T:$T)</f>
        <v>1.64</v>
      </c>
      <c r="H24" s="81"/>
      <c r="I24" s="81"/>
      <c r="J24" s="81"/>
      <c r="K24" s="866" t="s">
        <v>2168</v>
      </c>
      <c r="O24" s="154"/>
      <c r="P24" s="154"/>
      <c r="T24" s="110"/>
      <c r="U24" s="110"/>
    </row>
    <row r="25" spans="2:242" ht="23.25" customHeight="1">
      <c r="B25" s="1433"/>
      <c r="C25" s="1436"/>
      <c r="D25" s="398" t="s">
        <v>34</v>
      </c>
      <c r="E25" s="427" t="s">
        <v>7</v>
      </c>
      <c r="F25" s="462">
        <f>_xlfn.XLOOKUP(K25,[1]VIII_CI_A_3_local3!$AI:$AI,[1]VIII_CI_A_3_local3!$S:$S)</f>
        <v>1.43</v>
      </c>
      <c r="G25" s="462">
        <f>_xlfn.XLOOKUP(K25,[1]VIII_CI_A_3_local3!$AI:$AI,[1]VIII_CI_A_3_local3!$T:$T)</f>
        <v>1.5</v>
      </c>
      <c r="H25" s="81"/>
      <c r="I25" s="81"/>
      <c r="J25" s="81"/>
      <c r="K25" s="866" t="s">
        <v>2169</v>
      </c>
      <c r="N25" s="83"/>
      <c r="O25" s="426"/>
      <c r="P25" s="426"/>
      <c r="Q25" s="83"/>
      <c r="R25" s="83"/>
      <c r="S25" s="83"/>
      <c r="T25" s="110"/>
      <c r="U25" s="110"/>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c r="CC25" s="83"/>
      <c r="CD25" s="83"/>
      <c r="CE25" s="83"/>
      <c r="CF25" s="83"/>
      <c r="CG25" s="83"/>
      <c r="CH25" s="83"/>
      <c r="CI25" s="83"/>
      <c r="CJ25" s="83"/>
      <c r="CK25" s="83"/>
      <c r="CL25" s="83"/>
      <c r="CM25" s="83"/>
      <c r="CN25" s="83"/>
      <c r="CO25" s="83"/>
      <c r="CP25" s="83"/>
      <c r="CQ25" s="83"/>
      <c r="CR25" s="83"/>
      <c r="CS25" s="83"/>
      <c r="CT25" s="83"/>
      <c r="CU25" s="83"/>
      <c r="CV25" s="83"/>
      <c r="CW25" s="83"/>
      <c r="CX25" s="83"/>
      <c r="CY25" s="83"/>
      <c r="CZ25" s="83"/>
      <c r="DA25" s="83"/>
      <c r="DB25" s="83"/>
      <c r="DC25" s="83"/>
      <c r="DD25" s="83"/>
      <c r="DE25" s="83"/>
      <c r="DF25" s="83"/>
      <c r="DG25" s="83"/>
      <c r="DH25" s="83"/>
      <c r="DI25" s="83"/>
      <c r="DJ25" s="83"/>
      <c r="DK25" s="83"/>
      <c r="DL25" s="83"/>
      <c r="DM25" s="83"/>
      <c r="DN25" s="83"/>
      <c r="DO25" s="83"/>
      <c r="DP25" s="83"/>
      <c r="DQ25" s="83"/>
      <c r="DR25" s="83"/>
      <c r="DS25" s="83"/>
      <c r="DT25" s="83"/>
      <c r="DU25" s="83"/>
      <c r="DV25" s="83"/>
      <c r="DW25" s="83"/>
      <c r="DX25" s="83"/>
      <c r="DY25" s="83"/>
      <c r="DZ25" s="83"/>
      <c r="EA25" s="83"/>
      <c r="EB25" s="83"/>
      <c r="EC25" s="83"/>
      <c r="ED25" s="83"/>
      <c r="EE25" s="83"/>
      <c r="EF25" s="83"/>
      <c r="EG25" s="83"/>
      <c r="EH25" s="83"/>
      <c r="EI25" s="83"/>
      <c r="EJ25" s="83"/>
      <c r="EK25" s="83"/>
      <c r="EL25" s="83"/>
      <c r="EM25" s="83"/>
      <c r="EN25" s="83"/>
      <c r="EO25" s="83"/>
      <c r="EP25" s="83"/>
      <c r="EQ25" s="83"/>
      <c r="ER25" s="83"/>
      <c r="ES25" s="83"/>
      <c r="ET25" s="83"/>
      <c r="EU25" s="83"/>
      <c r="EV25" s="83"/>
      <c r="EW25" s="83"/>
      <c r="EX25" s="83"/>
      <c r="EY25" s="83"/>
      <c r="EZ25" s="83"/>
      <c r="FA25" s="83"/>
      <c r="FB25" s="83"/>
      <c r="FC25" s="83"/>
      <c r="FD25" s="83"/>
      <c r="FE25" s="83"/>
      <c r="FF25" s="83"/>
      <c r="FG25" s="83"/>
      <c r="FH25" s="83"/>
      <c r="FI25" s="83"/>
      <c r="FJ25" s="83"/>
      <c r="FK25" s="83"/>
      <c r="FL25" s="83"/>
      <c r="FM25" s="83"/>
      <c r="FN25" s="83"/>
      <c r="FO25" s="83"/>
      <c r="FP25" s="83"/>
      <c r="FQ25" s="83"/>
      <c r="FR25" s="83"/>
      <c r="FS25" s="83"/>
      <c r="FT25" s="83"/>
      <c r="FU25" s="83"/>
      <c r="FV25" s="83"/>
      <c r="FW25" s="83"/>
      <c r="FX25" s="83"/>
      <c r="FY25" s="83"/>
      <c r="FZ25" s="83"/>
      <c r="GA25" s="83"/>
      <c r="GB25" s="83"/>
      <c r="GC25" s="83"/>
      <c r="GD25" s="83"/>
      <c r="GE25" s="83"/>
      <c r="GF25" s="83"/>
      <c r="GG25" s="83"/>
      <c r="GH25" s="83"/>
      <c r="GI25" s="83"/>
      <c r="GJ25" s="83"/>
      <c r="GK25" s="83"/>
      <c r="GL25" s="83"/>
      <c r="GM25" s="83"/>
      <c r="GN25" s="83"/>
      <c r="GO25" s="83"/>
      <c r="GP25" s="83"/>
      <c r="GQ25" s="83"/>
      <c r="GR25" s="83"/>
      <c r="GS25" s="83"/>
      <c r="GT25" s="83"/>
      <c r="GU25" s="83"/>
      <c r="GV25" s="83"/>
      <c r="GW25" s="83"/>
      <c r="GX25" s="83"/>
      <c r="GY25" s="83"/>
      <c r="GZ25" s="83"/>
      <c r="HA25" s="83"/>
      <c r="HB25" s="83"/>
      <c r="HC25" s="83"/>
      <c r="HD25" s="83"/>
      <c r="HE25" s="83"/>
      <c r="HF25" s="83"/>
      <c r="HG25" s="83"/>
      <c r="HH25" s="83"/>
      <c r="HI25" s="83"/>
      <c r="HJ25" s="83"/>
      <c r="HK25" s="83"/>
      <c r="HL25" s="83"/>
    </row>
    <row r="26" spans="2:242">
      <c r="B26" s="1402" t="s">
        <v>262</v>
      </c>
      <c r="C26" s="1413" t="s">
        <v>2884</v>
      </c>
      <c r="D26" s="175" t="s">
        <v>725</v>
      </c>
      <c r="E26" s="992" t="s">
        <v>7</v>
      </c>
      <c r="F26" s="462">
        <f t="shared" ref="F26:G29" si="1">F22</f>
        <v>1.81</v>
      </c>
      <c r="G26" s="462">
        <f t="shared" si="1"/>
        <v>1.91</v>
      </c>
      <c r="GU26" s="8"/>
      <c r="GV26" s="8"/>
      <c r="GW26" s="8"/>
      <c r="GX26" s="8"/>
      <c r="GY26" s="8"/>
      <c r="GZ26" s="8"/>
      <c r="HA26" s="8"/>
      <c r="HB26" s="8"/>
      <c r="HC26" s="8"/>
      <c r="HD26" s="8"/>
      <c r="HE26" s="8"/>
      <c r="HF26" s="8"/>
      <c r="HG26" s="8"/>
      <c r="HH26" s="8"/>
      <c r="HI26" s="8"/>
      <c r="HJ26" s="8"/>
      <c r="HK26" s="8"/>
      <c r="HL26" s="8"/>
    </row>
    <row r="27" spans="2:242">
      <c r="B27" s="1389"/>
      <c r="C27" s="1414"/>
      <c r="D27" s="387" t="s">
        <v>726</v>
      </c>
      <c r="E27" s="992" t="s">
        <v>7</v>
      </c>
      <c r="F27" s="462">
        <f t="shared" si="1"/>
        <v>1.72</v>
      </c>
      <c r="G27" s="462">
        <f t="shared" si="1"/>
        <v>1.81</v>
      </c>
      <c r="GU27" s="8"/>
      <c r="GV27" s="8"/>
      <c r="GW27" s="8"/>
      <c r="GX27" s="8"/>
      <c r="GY27" s="8"/>
      <c r="GZ27" s="8"/>
      <c r="HA27" s="8"/>
      <c r="HB27" s="8"/>
      <c r="HC27" s="8"/>
      <c r="HD27" s="8"/>
      <c r="HE27" s="8"/>
      <c r="HF27" s="8"/>
      <c r="HG27" s="8"/>
      <c r="HH27" s="8"/>
      <c r="HI27" s="8"/>
      <c r="HJ27" s="8"/>
      <c r="HK27" s="8"/>
      <c r="HL27" s="8"/>
    </row>
    <row r="28" spans="2:242">
      <c r="B28" s="1389"/>
      <c r="C28" s="1414"/>
      <c r="D28" s="387" t="s">
        <v>639</v>
      </c>
      <c r="E28" s="992" t="s">
        <v>7</v>
      </c>
      <c r="F28" s="462">
        <f t="shared" si="1"/>
        <v>1.56</v>
      </c>
      <c r="G28" s="462">
        <f t="shared" si="1"/>
        <v>1.64</v>
      </c>
      <c r="GU28" s="8"/>
      <c r="GV28" s="8"/>
      <c r="GW28" s="8"/>
      <c r="GX28" s="8"/>
      <c r="GY28" s="8"/>
      <c r="GZ28" s="8"/>
      <c r="HA28" s="8"/>
      <c r="HB28" s="8"/>
      <c r="HC28" s="8"/>
      <c r="HD28" s="8"/>
      <c r="HE28" s="8"/>
      <c r="HF28" s="8"/>
      <c r="HG28" s="8"/>
      <c r="HH28" s="8"/>
      <c r="HI28" s="8"/>
      <c r="HJ28" s="8"/>
      <c r="HK28" s="8"/>
      <c r="HL28" s="8"/>
    </row>
    <row r="29" spans="2:242">
      <c r="B29" s="1390"/>
      <c r="C29" s="1415"/>
      <c r="D29" s="395" t="s">
        <v>34</v>
      </c>
      <c r="E29" s="992" t="s">
        <v>7</v>
      </c>
      <c r="F29" s="462">
        <f t="shared" si="1"/>
        <v>1.43</v>
      </c>
      <c r="G29" s="462">
        <f t="shared" si="1"/>
        <v>1.5</v>
      </c>
      <c r="GU29" s="8"/>
      <c r="GV29" s="8"/>
      <c r="GW29" s="8"/>
      <c r="GX29" s="8"/>
      <c r="GY29" s="8"/>
      <c r="GZ29" s="8"/>
      <c r="HA29" s="8"/>
      <c r="HB29" s="8"/>
      <c r="HC29" s="8"/>
      <c r="HD29" s="8"/>
      <c r="HE29" s="8"/>
      <c r="HF29" s="8"/>
      <c r="HG29" s="8"/>
      <c r="HH29" s="8"/>
      <c r="HI29" s="8"/>
      <c r="HJ29" s="8"/>
      <c r="HK29" s="8"/>
      <c r="HL29" s="8"/>
    </row>
    <row r="30" spans="2:242" s="39" customFormat="1">
      <c r="B30" s="1441" t="s">
        <v>264</v>
      </c>
      <c r="C30" s="1440" t="s">
        <v>2885</v>
      </c>
      <c r="D30" s="398" t="s">
        <v>725</v>
      </c>
      <c r="E30" s="427" t="s">
        <v>32</v>
      </c>
      <c r="F30" s="462">
        <f>_xlfn.XLOOKUP(K30,[1]VIII_CI_A_3_local3!$AI:$AI,[1]VIII_CI_A_3_local3!$S:$S)</f>
        <v>1.43</v>
      </c>
      <c r="G30" s="462">
        <f>_xlfn.XLOOKUP(K30,[1]VIII_CI_A_3_local3!$AI:$AI,[1]VIII_CI_A_3_local3!$T:$T)</f>
        <v>1.51</v>
      </c>
      <c r="H30" s="81"/>
      <c r="I30" s="81"/>
      <c r="J30" s="81"/>
      <c r="K30" s="866" t="s">
        <v>2170</v>
      </c>
      <c r="O30" s="154"/>
      <c r="P30" s="154"/>
      <c r="T30" s="110"/>
      <c r="U30" s="110"/>
      <c r="HM30" s="8"/>
      <c r="HN30" s="8"/>
      <c r="HO30" s="8"/>
      <c r="HP30" s="8"/>
      <c r="HQ30" s="8"/>
      <c r="HR30" s="8"/>
      <c r="HS30" s="8"/>
      <c r="HT30" s="8"/>
      <c r="HU30" s="8"/>
      <c r="HV30" s="8"/>
      <c r="HW30" s="8"/>
      <c r="HX30" s="8"/>
      <c r="HY30" s="8"/>
      <c r="HZ30" s="8"/>
      <c r="IA30" s="8"/>
      <c r="IB30" s="8"/>
      <c r="IC30" s="8"/>
      <c r="ID30" s="8"/>
      <c r="IE30" s="8"/>
      <c r="IF30" s="8"/>
      <c r="IG30" s="8"/>
      <c r="IH30" s="8"/>
    </row>
    <row r="31" spans="2:242" s="39" customFormat="1">
      <c r="B31" s="1441"/>
      <c r="C31" s="1440"/>
      <c r="D31" s="398" t="s">
        <v>726</v>
      </c>
      <c r="E31" s="427" t="s">
        <v>32</v>
      </c>
      <c r="F31" s="462">
        <f>_xlfn.XLOOKUP(K31,[1]VIII_CI_A_3_local3!$AI:$AI,[1]VIII_CI_A_3_local3!$S:$S)</f>
        <v>1.36</v>
      </c>
      <c r="G31" s="462">
        <f>_xlfn.XLOOKUP(K31,[1]VIII_CI_A_3_local3!$AI:$AI,[1]VIII_CI_A_3_local3!$T:$T)</f>
        <v>1.43</v>
      </c>
      <c r="H31" s="81"/>
      <c r="I31" s="81"/>
      <c r="J31" s="81"/>
      <c r="K31" s="866" t="s">
        <v>2171</v>
      </c>
      <c r="O31" s="154"/>
      <c r="P31" s="154"/>
      <c r="T31" s="110"/>
      <c r="U31" s="110"/>
      <c r="HM31" s="8"/>
      <c r="HN31" s="8"/>
      <c r="HO31" s="8"/>
      <c r="HP31" s="8"/>
      <c r="HQ31" s="8"/>
      <c r="HR31" s="8"/>
      <c r="HS31" s="8"/>
      <c r="HT31" s="8"/>
      <c r="HU31" s="8"/>
      <c r="HV31" s="8"/>
      <c r="HW31" s="8"/>
      <c r="HX31" s="8"/>
      <c r="HY31" s="8"/>
      <c r="HZ31" s="8"/>
      <c r="IA31" s="8"/>
      <c r="IB31" s="8"/>
      <c r="IC31" s="8"/>
      <c r="ID31" s="8"/>
      <c r="IE31" s="8"/>
      <c r="IF31" s="8"/>
      <c r="IG31" s="8"/>
      <c r="IH31" s="8"/>
    </row>
    <row r="32" spans="2:242" s="39" customFormat="1">
      <c r="B32" s="1441"/>
      <c r="C32" s="1440"/>
      <c r="D32" s="398" t="s">
        <v>639</v>
      </c>
      <c r="E32" s="427" t="s">
        <v>32</v>
      </c>
      <c r="F32" s="462">
        <f>_xlfn.XLOOKUP(K32,[1]VIII_CI_A_3_local3!$AI:$AI,[1]VIII_CI_A_3_local3!$S:$S)</f>
        <v>1.28</v>
      </c>
      <c r="G32" s="462">
        <f>_xlfn.XLOOKUP(K32,[1]VIII_CI_A_3_local3!$AI:$AI,[1]VIII_CI_A_3_local3!$T:$T)</f>
        <v>1.35</v>
      </c>
      <c r="H32" s="81"/>
      <c r="I32" s="81"/>
      <c r="J32" s="81"/>
      <c r="K32" s="866" t="s">
        <v>2172</v>
      </c>
      <c r="O32" s="154"/>
      <c r="P32" s="154"/>
      <c r="T32" s="110"/>
      <c r="U32" s="110"/>
      <c r="HM32" s="8"/>
      <c r="HN32" s="8"/>
      <c r="HO32" s="8"/>
      <c r="HP32" s="8"/>
      <c r="HQ32" s="8"/>
      <c r="HR32" s="8"/>
      <c r="HS32" s="8"/>
      <c r="HT32" s="8"/>
      <c r="HU32" s="8"/>
      <c r="HV32" s="8"/>
      <c r="HW32" s="8"/>
      <c r="HX32" s="8"/>
      <c r="HY32" s="8"/>
      <c r="HZ32" s="8"/>
      <c r="IA32" s="8"/>
      <c r="IB32" s="8"/>
      <c r="IC32" s="8"/>
      <c r="ID32" s="8"/>
      <c r="IE32" s="8"/>
      <c r="IF32" s="8"/>
      <c r="IG32" s="8"/>
      <c r="IH32" s="8"/>
    </row>
    <row r="33" spans="1:242" s="39" customFormat="1">
      <c r="B33" s="1441"/>
      <c r="C33" s="1440"/>
      <c r="D33" s="398" t="s">
        <v>34</v>
      </c>
      <c r="E33" s="427" t="s">
        <v>32</v>
      </c>
      <c r="F33" s="462">
        <f>_xlfn.XLOOKUP(K33,[1]VIII_CI_A_3_local3!$AI:$AI,[1]VIII_CI_A_3_local3!$S:$S)</f>
        <v>1.25</v>
      </c>
      <c r="G33" s="462">
        <f>_xlfn.XLOOKUP(K33,[1]VIII_CI_A_3_local3!$AI:$AI,[1]VIII_CI_A_3_local3!$T:$T)</f>
        <v>1.32</v>
      </c>
      <c r="H33" s="81"/>
      <c r="I33" s="81"/>
      <c r="J33" s="81"/>
      <c r="K33" s="866" t="s">
        <v>2173</v>
      </c>
      <c r="O33" s="154"/>
      <c r="P33" s="154"/>
      <c r="T33" s="110"/>
      <c r="U33" s="110"/>
      <c r="HM33" s="8"/>
      <c r="HN33" s="8"/>
      <c r="HO33" s="8"/>
      <c r="HP33" s="8"/>
      <c r="HQ33" s="8"/>
      <c r="HR33" s="8"/>
      <c r="HS33" s="8"/>
      <c r="HT33" s="8"/>
      <c r="HU33" s="8"/>
      <c r="HV33" s="8"/>
      <c r="HW33" s="8"/>
      <c r="HX33" s="8"/>
      <c r="HY33" s="8"/>
      <c r="HZ33" s="8"/>
      <c r="IA33" s="8"/>
      <c r="IB33" s="8"/>
      <c r="IC33" s="8"/>
      <c r="ID33" s="8"/>
      <c r="IE33" s="8"/>
      <c r="IF33" s="8"/>
      <c r="IG33" s="8"/>
      <c r="IH33" s="8"/>
    </row>
    <row r="34" spans="1:242" s="39" customFormat="1">
      <c r="B34" s="1441" t="s">
        <v>265</v>
      </c>
      <c r="C34" s="1440" t="s">
        <v>2886</v>
      </c>
      <c r="D34" s="398" t="s">
        <v>725</v>
      </c>
      <c r="E34" s="427" t="s">
        <v>33</v>
      </c>
      <c r="F34" s="462">
        <f>_xlfn.XLOOKUP(K34,[1]VIII_CI_A_3_local3!$AI:$AI,[1]VIII_CI_A_3_local3!$S:$S)</f>
        <v>1.38</v>
      </c>
      <c r="G34" s="462">
        <f>_xlfn.XLOOKUP(K34,[1]VIII_CI_A_3_local3!$AI:$AI,[1]VIII_CI_A_3_local3!$T:$T)</f>
        <v>1.45</v>
      </c>
      <c r="H34" s="81"/>
      <c r="I34" s="81"/>
      <c r="J34" s="81"/>
      <c r="K34" s="866" t="s">
        <v>2174</v>
      </c>
      <c r="O34" s="154"/>
      <c r="P34" s="154"/>
      <c r="T34" s="110"/>
      <c r="U34" s="110"/>
      <c r="HM34" s="8"/>
      <c r="HN34" s="8"/>
      <c r="HO34" s="8"/>
      <c r="HP34" s="8"/>
      <c r="HQ34" s="8"/>
      <c r="HR34" s="8"/>
      <c r="HS34" s="8"/>
      <c r="HT34" s="8"/>
      <c r="HU34" s="8"/>
      <c r="HV34" s="8"/>
      <c r="HW34" s="8"/>
      <c r="HX34" s="8"/>
      <c r="HY34" s="8"/>
      <c r="HZ34" s="8"/>
      <c r="IA34" s="8"/>
      <c r="IB34" s="8"/>
      <c r="IC34" s="8"/>
      <c r="ID34" s="8"/>
      <c r="IE34" s="8"/>
      <c r="IF34" s="8"/>
      <c r="IG34" s="8"/>
      <c r="IH34" s="8"/>
    </row>
    <row r="35" spans="1:242" s="39" customFormat="1">
      <c r="B35" s="1441"/>
      <c r="C35" s="1440"/>
      <c r="D35" s="398" t="s">
        <v>726</v>
      </c>
      <c r="E35" s="427" t="s">
        <v>33</v>
      </c>
      <c r="F35" s="462">
        <f>_xlfn.XLOOKUP(K35,[1]VIII_CI_A_3_local3!$AI:$AI,[1]VIII_CI_A_3_local3!$S:$S)</f>
        <v>1.31</v>
      </c>
      <c r="G35" s="462">
        <f>_xlfn.XLOOKUP(K35,[1]VIII_CI_A_3_local3!$AI:$AI,[1]VIII_CI_A_3_local3!$T:$T)</f>
        <v>1.38</v>
      </c>
      <c r="H35" s="81"/>
      <c r="I35" s="81"/>
      <c r="J35" s="81"/>
      <c r="K35" s="866" t="s">
        <v>2175</v>
      </c>
      <c r="O35" s="154"/>
      <c r="P35" s="154"/>
      <c r="T35" s="110"/>
      <c r="U35" s="110"/>
      <c r="HM35" s="8"/>
      <c r="HN35" s="8"/>
      <c r="HO35" s="8"/>
      <c r="HP35" s="8"/>
      <c r="HQ35" s="8"/>
      <c r="HR35" s="8"/>
      <c r="HS35" s="8"/>
      <c r="HT35" s="8"/>
      <c r="HU35" s="8"/>
      <c r="HV35" s="8"/>
      <c r="HW35" s="8"/>
      <c r="HX35" s="8"/>
      <c r="HY35" s="8"/>
      <c r="HZ35" s="8"/>
      <c r="IA35" s="8"/>
      <c r="IB35" s="8"/>
      <c r="IC35" s="8"/>
      <c r="ID35" s="8"/>
      <c r="IE35" s="8"/>
      <c r="IF35" s="8"/>
      <c r="IG35" s="8"/>
      <c r="IH35" s="8"/>
    </row>
    <row r="36" spans="1:242" s="39" customFormat="1">
      <c r="B36" s="1441"/>
      <c r="C36" s="1440"/>
      <c r="D36" s="398" t="s">
        <v>639</v>
      </c>
      <c r="E36" s="427" t="s">
        <v>33</v>
      </c>
      <c r="F36" s="462">
        <f>_xlfn.XLOOKUP(K36,[1]VIII_CI_A_3_local3!$AI:$AI,[1]VIII_CI_A_3_local3!$S:$S)</f>
        <v>1.24</v>
      </c>
      <c r="G36" s="462">
        <f>_xlfn.XLOOKUP(K36,[1]VIII_CI_A_3_local3!$AI:$AI,[1]VIII_CI_A_3_local3!$T:$T)</f>
        <v>1.31</v>
      </c>
      <c r="H36" s="81"/>
      <c r="I36" s="81"/>
      <c r="J36" s="81"/>
      <c r="K36" s="866" t="s">
        <v>2176</v>
      </c>
      <c r="O36" s="154"/>
      <c r="P36" s="154"/>
      <c r="T36" s="110"/>
      <c r="U36" s="110"/>
      <c r="HM36" s="8"/>
      <c r="HN36" s="8"/>
      <c r="HO36" s="8"/>
      <c r="HP36" s="8"/>
      <c r="HQ36" s="8"/>
      <c r="HR36" s="8"/>
      <c r="HS36" s="8"/>
      <c r="HT36" s="8"/>
      <c r="HU36" s="8"/>
      <c r="HV36" s="8"/>
      <c r="HW36" s="8"/>
      <c r="HX36" s="8"/>
      <c r="HY36" s="8"/>
      <c r="HZ36" s="8"/>
      <c r="IA36" s="8"/>
      <c r="IB36" s="8"/>
      <c r="IC36" s="8"/>
      <c r="ID36" s="8"/>
      <c r="IE36" s="8"/>
      <c r="IF36" s="8"/>
      <c r="IG36" s="8"/>
      <c r="IH36" s="8"/>
    </row>
    <row r="37" spans="1:242" s="39" customFormat="1">
      <c r="B37" s="1441"/>
      <c r="C37" s="1440"/>
      <c r="D37" s="398" t="s">
        <v>34</v>
      </c>
      <c r="E37" s="427" t="s">
        <v>33</v>
      </c>
      <c r="F37" s="462">
        <f>_xlfn.XLOOKUP(K37,[1]VIII_CI_A_3_local3!$AI:$AI,[1]VIII_CI_A_3_local3!$S:$S)</f>
        <v>1.21</v>
      </c>
      <c r="G37" s="462">
        <f>_xlfn.XLOOKUP(K37,[1]VIII_CI_A_3_local3!$AI:$AI,[1]VIII_CI_A_3_local3!$T:$T)</f>
        <v>1.27</v>
      </c>
      <c r="H37" s="81"/>
      <c r="I37" s="81"/>
      <c r="J37" s="81"/>
      <c r="K37" s="866" t="s">
        <v>2177</v>
      </c>
      <c r="O37" s="154"/>
      <c r="P37" s="154"/>
      <c r="T37" s="110"/>
      <c r="U37" s="110"/>
      <c r="HM37" s="8"/>
      <c r="HN37" s="8"/>
      <c r="HO37" s="8"/>
      <c r="HP37" s="8"/>
      <c r="HQ37" s="8"/>
      <c r="HR37" s="8"/>
      <c r="HS37" s="8"/>
      <c r="HT37" s="8"/>
      <c r="HU37" s="8"/>
      <c r="HV37" s="8"/>
      <c r="HW37" s="8"/>
      <c r="HX37" s="8"/>
      <c r="HY37" s="8"/>
      <c r="HZ37" s="8"/>
      <c r="IA37" s="8"/>
      <c r="IB37" s="8"/>
      <c r="IC37" s="8"/>
      <c r="ID37" s="8"/>
      <c r="IE37" s="8"/>
      <c r="IF37" s="8"/>
      <c r="IG37" s="8"/>
      <c r="IH37" s="8"/>
    </row>
    <row r="38" spans="1:242">
      <c r="B38" s="1416" t="s">
        <v>2728</v>
      </c>
      <c r="C38" s="1417"/>
      <c r="D38" s="1417"/>
      <c r="E38" s="1418"/>
      <c r="F38" s="1416" t="s">
        <v>19</v>
      </c>
      <c r="G38" s="1418"/>
      <c r="GU38" s="8"/>
      <c r="GV38" s="8"/>
      <c r="GW38" s="8"/>
      <c r="GX38" s="8"/>
      <c r="GY38" s="8"/>
      <c r="GZ38" s="8"/>
      <c r="HA38" s="8"/>
      <c r="HB38" s="8"/>
      <c r="HC38" s="8"/>
      <c r="HD38" s="8"/>
      <c r="HE38" s="8"/>
      <c r="HF38" s="8"/>
      <c r="HG38" s="8"/>
      <c r="HH38" s="8"/>
      <c r="HI38" s="8"/>
      <c r="HJ38" s="8"/>
      <c r="HK38" s="8"/>
      <c r="HL38" s="8"/>
    </row>
    <row r="39" spans="1:242">
      <c r="B39" s="1388" t="s">
        <v>266</v>
      </c>
      <c r="C39" s="1093" t="s">
        <v>1090</v>
      </c>
      <c r="D39" s="175" t="s">
        <v>725</v>
      </c>
      <c r="E39" s="140" t="s">
        <v>7</v>
      </c>
      <c r="F39" s="462">
        <f>F22</f>
        <v>1.81</v>
      </c>
      <c r="G39" s="462">
        <f>G22</f>
        <v>1.91</v>
      </c>
      <c r="GU39" s="8"/>
      <c r="GV39" s="8"/>
      <c r="GW39" s="8"/>
      <c r="GX39" s="8"/>
      <c r="GY39" s="8"/>
      <c r="GZ39" s="8"/>
      <c r="HA39" s="8"/>
      <c r="HB39" s="8"/>
      <c r="HC39" s="8"/>
      <c r="HD39" s="8"/>
      <c r="HE39" s="8"/>
      <c r="HF39" s="8"/>
      <c r="HG39" s="8"/>
      <c r="HH39" s="8"/>
      <c r="HI39" s="8"/>
      <c r="HJ39" s="8"/>
      <c r="HK39" s="8"/>
      <c r="HL39" s="8"/>
    </row>
    <row r="40" spans="1:242">
      <c r="B40" s="1389"/>
      <c r="C40" s="1094"/>
      <c r="D40" s="387" t="s">
        <v>726</v>
      </c>
      <c r="E40" s="140" t="s">
        <v>7</v>
      </c>
      <c r="F40" s="462">
        <f t="shared" ref="F40:G40" si="2">F23</f>
        <v>1.72</v>
      </c>
      <c r="G40" s="462">
        <f t="shared" si="2"/>
        <v>1.81</v>
      </c>
      <c r="GU40" s="8"/>
      <c r="GV40" s="8"/>
      <c r="GW40" s="8"/>
      <c r="GX40" s="8"/>
      <c r="GY40" s="8"/>
      <c r="GZ40" s="8"/>
      <c r="HA40" s="8"/>
      <c r="HB40" s="8"/>
      <c r="HC40" s="8"/>
      <c r="HD40" s="8"/>
      <c r="HE40" s="8"/>
      <c r="HF40" s="8"/>
      <c r="HG40" s="8"/>
      <c r="HH40" s="8"/>
      <c r="HI40" s="8"/>
      <c r="HJ40" s="8"/>
      <c r="HK40" s="8"/>
      <c r="HL40" s="8"/>
    </row>
    <row r="41" spans="1:242">
      <c r="B41" s="1389"/>
      <c r="C41" s="1094"/>
      <c r="D41" s="387" t="s">
        <v>639</v>
      </c>
      <c r="E41" s="140" t="s">
        <v>7</v>
      </c>
      <c r="F41" s="462">
        <f t="shared" ref="F41:G41" si="3">F24</f>
        <v>1.56</v>
      </c>
      <c r="G41" s="462">
        <f t="shared" si="3"/>
        <v>1.64</v>
      </c>
      <c r="GU41" s="8"/>
      <c r="GV41" s="8"/>
      <c r="GW41" s="8"/>
      <c r="GX41" s="8"/>
      <c r="GY41" s="8"/>
      <c r="GZ41" s="8"/>
      <c r="HA41" s="8"/>
      <c r="HB41" s="8"/>
      <c r="HC41" s="8"/>
      <c r="HD41" s="8"/>
      <c r="HE41" s="8"/>
      <c r="HF41" s="8"/>
      <c r="HG41" s="8"/>
      <c r="HH41" s="8"/>
      <c r="HI41" s="8"/>
      <c r="HJ41" s="8"/>
      <c r="HK41" s="8"/>
      <c r="HL41" s="8"/>
    </row>
    <row r="42" spans="1:242">
      <c r="B42" s="1390"/>
      <c r="C42" s="1095"/>
      <c r="D42" s="395" t="s">
        <v>34</v>
      </c>
      <c r="E42" s="140" t="s">
        <v>7</v>
      </c>
      <c r="F42" s="462">
        <f t="shared" ref="F42:G42" si="4">F25</f>
        <v>1.43</v>
      </c>
      <c r="G42" s="462">
        <f t="shared" si="4"/>
        <v>1.5</v>
      </c>
      <c r="GU42" s="8"/>
      <c r="GV42" s="8"/>
      <c r="GW42" s="8"/>
      <c r="GX42" s="8"/>
      <c r="GY42" s="8"/>
      <c r="GZ42" s="8"/>
      <c r="HA42" s="8"/>
      <c r="HB42" s="8"/>
      <c r="HC42" s="8"/>
      <c r="HD42" s="8"/>
      <c r="HE42" s="8"/>
      <c r="HF42" s="8"/>
      <c r="HG42" s="8"/>
      <c r="HH42" s="8"/>
      <c r="HI42" s="8"/>
      <c r="HJ42" s="8"/>
      <c r="HK42" s="8"/>
      <c r="HL42" s="8"/>
    </row>
    <row r="43" spans="1:242" ht="15">
      <c r="A43" s="39"/>
      <c r="B43" s="78" t="s">
        <v>12</v>
      </c>
      <c r="C43" s="174"/>
      <c r="D43" s="173"/>
      <c r="E43" s="83"/>
      <c r="F43" s="704"/>
      <c r="G43" s="705"/>
      <c r="I43" s="182"/>
      <c r="Q43" s="110"/>
      <c r="HJ43" s="8"/>
      <c r="HK43" s="8"/>
      <c r="HL43" s="8"/>
    </row>
    <row r="44" spans="1:242">
      <c r="A44" s="39"/>
      <c r="B44" s="1386" t="s">
        <v>2734</v>
      </c>
      <c r="C44" s="1386"/>
      <c r="D44" s="1386"/>
      <c r="E44" s="1386"/>
      <c r="F44" s="1386"/>
      <c r="G44" s="1386"/>
      <c r="I44" s="182"/>
      <c r="Q44" s="110"/>
      <c r="HJ44" s="8"/>
      <c r="HK44" s="8"/>
      <c r="HL44" s="8"/>
    </row>
    <row r="45" spans="1:242" ht="33" customHeight="1">
      <c r="A45" s="39"/>
      <c r="B45" s="1386" t="s">
        <v>2883</v>
      </c>
      <c r="C45" s="1386"/>
      <c r="D45" s="1386"/>
      <c r="E45" s="1386"/>
      <c r="F45" s="1386"/>
      <c r="G45" s="1386"/>
      <c r="I45" s="182"/>
      <c r="Q45" s="110"/>
      <c r="HJ45" s="8"/>
      <c r="HK45" s="8"/>
      <c r="HL45" s="8"/>
    </row>
    <row r="46" spans="1:242" s="39" customFormat="1" ht="57.6" customHeight="1">
      <c r="A46" s="81"/>
      <c r="B46" s="1386" t="s">
        <v>2766</v>
      </c>
      <c r="C46" s="1386"/>
      <c r="D46" s="1386"/>
      <c r="E46" s="1386"/>
      <c r="F46" s="1386"/>
      <c r="G46" s="1386"/>
      <c r="H46" s="81"/>
      <c r="I46" s="81"/>
      <c r="J46" s="81"/>
      <c r="K46" s="81"/>
      <c r="T46" s="110"/>
      <c r="U46" s="110"/>
      <c r="HM46" s="8"/>
      <c r="HN46" s="8"/>
      <c r="HO46" s="8"/>
      <c r="HP46" s="8"/>
      <c r="HQ46" s="8"/>
      <c r="HR46" s="8"/>
      <c r="HS46" s="8"/>
      <c r="HT46" s="8"/>
      <c r="HU46" s="8"/>
      <c r="HV46" s="8"/>
      <c r="HW46" s="8"/>
      <c r="HX46" s="8"/>
      <c r="HY46" s="8"/>
      <c r="HZ46" s="8"/>
      <c r="IA46" s="8"/>
      <c r="IB46" s="8"/>
      <c r="IC46" s="8"/>
      <c r="ID46" s="8"/>
      <c r="IE46" s="8"/>
      <c r="IF46" s="8"/>
      <c r="IG46" s="8"/>
      <c r="IH46" s="8"/>
    </row>
    <row r="47" spans="1:242" s="39" customFormat="1" ht="13.35" customHeight="1">
      <c r="A47" s="81"/>
      <c r="B47" s="1386" t="s">
        <v>2767</v>
      </c>
      <c r="C47" s="1386"/>
      <c r="D47" s="1386"/>
      <c r="E47" s="1386"/>
      <c r="F47" s="1386"/>
      <c r="H47" s="81"/>
      <c r="I47" s="81"/>
      <c r="J47" s="81"/>
      <c r="K47" s="81"/>
      <c r="T47" s="110"/>
      <c r="U47" s="110"/>
      <c r="HM47" s="8"/>
      <c r="HN47" s="8"/>
      <c r="HO47" s="8"/>
      <c r="HP47" s="8"/>
      <c r="HQ47" s="8"/>
      <c r="HR47" s="8"/>
      <c r="HS47" s="8"/>
      <c r="HT47" s="8"/>
      <c r="HU47" s="8"/>
      <c r="HV47" s="8"/>
      <c r="HW47" s="8"/>
      <c r="HX47" s="8"/>
      <c r="HY47" s="8"/>
      <c r="HZ47" s="8"/>
      <c r="IA47" s="8"/>
      <c r="IB47" s="8"/>
      <c r="IC47" s="8"/>
      <c r="ID47" s="8"/>
      <c r="IE47" s="8"/>
      <c r="IF47" s="8"/>
      <c r="IG47" s="8"/>
      <c r="IH47" s="8"/>
    </row>
    <row r="48" spans="1:242" s="39" customFormat="1" ht="13.35" customHeight="1">
      <c r="A48" s="81"/>
      <c r="B48" s="1386" t="s">
        <v>2768</v>
      </c>
      <c r="C48" s="1386"/>
      <c r="D48" s="1386"/>
      <c r="E48" s="1386"/>
      <c r="F48" s="1386"/>
      <c r="G48" s="1386"/>
      <c r="H48" s="81"/>
      <c r="I48" s="81"/>
      <c r="J48" s="81"/>
      <c r="K48" s="81"/>
      <c r="T48" s="110"/>
      <c r="U48" s="110"/>
      <c r="HM48" s="8"/>
      <c r="HN48" s="8"/>
      <c r="HO48" s="8"/>
      <c r="HP48" s="8"/>
      <c r="HQ48" s="8"/>
      <c r="HR48" s="8"/>
      <c r="HS48" s="8"/>
      <c r="HT48" s="8"/>
      <c r="HU48" s="8"/>
      <c r="HV48" s="8"/>
      <c r="HW48" s="8"/>
      <c r="HX48" s="8"/>
      <c r="HY48" s="8"/>
      <c r="HZ48" s="8"/>
      <c r="IA48" s="8"/>
      <c r="IB48" s="8"/>
      <c r="IC48" s="8"/>
      <c r="ID48" s="8"/>
      <c r="IE48" s="8"/>
      <c r="IF48" s="8"/>
      <c r="IG48" s="8"/>
      <c r="IH48" s="8"/>
    </row>
    <row r="49" spans="2:242" s="39" customFormat="1" ht="15" customHeight="1">
      <c r="B49" s="160"/>
      <c r="C49" s="160"/>
      <c r="D49" s="160"/>
      <c r="HM49" s="8"/>
      <c r="HN49" s="8"/>
      <c r="HO49" s="8"/>
      <c r="HP49" s="8"/>
      <c r="HQ49" s="8"/>
      <c r="HR49" s="8"/>
      <c r="HS49" s="8"/>
      <c r="HT49" s="8"/>
      <c r="HU49" s="8"/>
      <c r="HV49" s="8"/>
      <c r="HW49" s="8"/>
      <c r="HX49" s="8"/>
      <c r="HY49" s="8"/>
      <c r="HZ49" s="8"/>
      <c r="IA49" s="8"/>
      <c r="IB49" s="8"/>
      <c r="IC49" s="8"/>
      <c r="ID49" s="8"/>
      <c r="IE49" s="8"/>
      <c r="IF49" s="8"/>
      <c r="IG49" s="8"/>
      <c r="IH49" s="8"/>
    </row>
    <row r="50" spans="2:242" s="39" customFormat="1" ht="24" customHeight="1">
      <c r="B50" s="41"/>
      <c r="C50" s="41"/>
      <c r="D50" s="41"/>
      <c r="E50" s="41"/>
      <c r="F50" s="41"/>
      <c r="G50" s="160"/>
      <c r="H50" s="160"/>
      <c r="I50" s="160"/>
      <c r="J50" s="160"/>
      <c r="K50" s="160"/>
      <c r="HM50" s="8"/>
      <c r="HN50" s="8"/>
      <c r="HO50" s="8"/>
      <c r="HP50" s="8"/>
      <c r="HQ50" s="8"/>
      <c r="HR50" s="8"/>
      <c r="HS50" s="8"/>
      <c r="HT50" s="8"/>
      <c r="HU50" s="8"/>
      <c r="HV50" s="8"/>
      <c r="HW50" s="8"/>
      <c r="HX50" s="8"/>
      <c r="HY50" s="8"/>
      <c r="HZ50" s="8"/>
      <c r="IA50" s="8"/>
      <c r="IB50" s="8"/>
      <c r="IC50" s="8"/>
      <c r="ID50" s="8"/>
      <c r="IE50" s="8"/>
      <c r="IF50" s="8"/>
      <c r="IG50" s="8"/>
      <c r="IH50" s="8"/>
    </row>
    <row r="51" spans="2:242" s="39" customFormat="1">
      <c r="HM51" s="8"/>
      <c r="HN51" s="8"/>
      <c r="HO51" s="8"/>
      <c r="HP51" s="8"/>
      <c r="HQ51" s="8"/>
      <c r="HR51" s="8"/>
      <c r="HS51" s="8"/>
      <c r="HT51" s="8"/>
      <c r="HU51" s="8"/>
      <c r="HV51" s="8"/>
      <c r="HW51" s="8"/>
      <c r="HX51" s="8"/>
      <c r="HY51" s="8"/>
      <c r="HZ51" s="8"/>
      <c r="IA51" s="8"/>
      <c r="IB51" s="8"/>
      <c r="IC51" s="8"/>
      <c r="ID51" s="8"/>
      <c r="IE51" s="8"/>
      <c r="IF51" s="8"/>
      <c r="IG51" s="8"/>
      <c r="IH51" s="8"/>
    </row>
    <row r="53" spans="2:242" s="39" customFormat="1">
      <c r="B53" s="128"/>
      <c r="C53" s="128"/>
      <c r="D53" s="128"/>
      <c r="E53" s="128"/>
      <c r="F53" s="128"/>
      <c r="G53" s="128"/>
      <c r="H53" s="128"/>
      <c r="I53" s="174"/>
      <c r="J53" s="174"/>
      <c r="K53" s="174"/>
      <c r="HM53" s="8"/>
      <c r="HN53" s="8"/>
      <c r="HO53" s="8"/>
      <c r="HP53" s="8"/>
      <c r="HQ53" s="8"/>
      <c r="HR53" s="8"/>
      <c r="HS53" s="8"/>
      <c r="HT53" s="8"/>
      <c r="HU53" s="8"/>
      <c r="HV53" s="8"/>
      <c r="HW53" s="8"/>
      <c r="HX53" s="8"/>
      <c r="HY53" s="8"/>
      <c r="HZ53" s="8"/>
      <c r="IA53" s="8"/>
      <c r="IB53" s="8"/>
      <c r="IC53" s="8"/>
      <c r="ID53" s="8"/>
      <c r="IE53" s="8"/>
      <c r="IF53" s="8"/>
      <c r="IG53" s="8"/>
      <c r="IH53" s="8"/>
    </row>
    <row r="54" spans="2:242">
      <c r="B54" s="128"/>
      <c r="C54" s="128"/>
      <c r="D54" s="128"/>
      <c r="E54" s="128"/>
      <c r="F54" s="128"/>
      <c r="G54" s="128"/>
      <c r="H54" s="128"/>
      <c r="I54" s="127"/>
      <c r="K54" s="79"/>
    </row>
    <row r="55" spans="2:242">
      <c r="I55" s="127"/>
      <c r="K55" s="79"/>
    </row>
    <row r="56" spans="2:242">
      <c r="I56" s="127"/>
      <c r="K56" s="79"/>
    </row>
    <row r="57" spans="2:242">
      <c r="I57" s="78"/>
      <c r="J57" s="160"/>
      <c r="K57" s="79"/>
    </row>
    <row r="58" spans="2:242">
      <c r="K58" s="83"/>
    </row>
    <row r="59" spans="2:242">
      <c r="I59" s="79"/>
      <c r="J59" s="127"/>
      <c r="K59" s="79"/>
    </row>
  </sheetData>
  <mergeCells count="32">
    <mergeCell ref="B46:G46"/>
    <mergeCell ref="B47:F47"/>
    <mergeCell ref="B48:G48"/>
    <mergeCell ref="A1:G1"/>
    <mergeCell ref="A2:G2"/>
    <mergeCell ref="A3:G3"/>
    <mergeCell ref="A4:G4"/>
    <mergeCell ref="B6:B7"/>
    <mergeCell ref="C6:C7"/>
    <mergeCell ref="D6:D7"/>
    <mergeCell ref="E6:E7"/>
    <mergeCell ref="F6:G6"/>
    <mergeCell ref="B30:B33"/>
    <mergeCell ref="F18:G18"/>
    <mergeCell ref="B8:E8"/>
    <mergeCell ref="B45:G45"/>
    <mergeCell ref="C30:C33"/>
    <mergeCell ref="B34:B37"/>
    <mergeCell ref="C34:C37"/>
    <mergeCell ref="B44:G44"/>
    <mergeCell ref="B38:E38"/>
    <mergeCell ref="F38:G38"/>
    <mergeCell ref="B39:B42"/>
    <mergeCell ref="C39:C42"/>
    <mergeCell ref="F8:G8"/>
    <mergeCell ref="B26:B29"/>
    <mergeCell ref="C26:C29"/>
    <mergeCell ref="B19:B21"/>
    <mergeCell ref="B22:B25"/>
    <mergeCell ref="C22:C25"/>
    <mergeCell ref="C19:C21"/>
    <mergeCell ref="B18:E18"/>
  </mergeCells>
  <pageMargins left="0.47244094488188998" right="0.196850393700787" top="0.47244094488188998" bottom="0.39370078740157499" header="0.31496062992126" footer="0.196850393700787"/>
  <pageSetup paperSize="9" firstPageNumber="140" fitToHeight="0" orientation="portrait" useFirstPageNumber="1" r:id="rId1"/>
  <headerFooter alignWithMargins="0">
    <oddHeader>&amp;CDRAFT</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tabColor rgb="FF00B050"/>
    <pageSetUpPr fitToPage="1"/>
  </sheetPr>
  <dimension ref="A1:HX35"/>
  <sheetViews>
    <sheetView tabSelected="1" topLeftCell="A9" zoomScale="115" zoomScaleNormal="115" workbookViewId="0">
      <selection activeCell="E21" sqref="E21:F21"/>
    </sheetView>
  </sheetViews>
  <sheetFormatPr defaultColWidth="10.28515625" defaultRowHeight="12.75"/>
  <cols>
    <col min="1" max="1" width="12" style="39" customWidth="1"/>
    <col min="2" max="2" width="4.42578125" style="96" customWidth="1"/>
    <col min="3" max="3" width="40.42578125" style="39" customWidth="1"/>
    <col min="4" max="4" width="7.85546875" style="80" customWidth="1"/>
    <col min="5" max="5" width="9.28515625" style="39" customWidth="1"/>
    <col min="6" max="6" width="11.85546875" style="39" customWidth="1"/>
    <col min="7" max="7" width="7.85546875" style="39" customWidth="1"/>
    <col min="8" max="8" width="10.28515625" style="39"/>
    <col min="9" max="10" width="10.28515625" style="39" hidden="1" customWidth="1"/>
    <col min="11" max="11" width="16" style="39" hidden="1" customWidth="1"/>
    <col min="12" max="16384" width="10.28515625" style="39"/>
  </cols>
  <sheetData>
    <row r="1" spans="1:11" ht="15.75">
      <c r="A1" s="1110" t="s">
        <v>0</v>
      </c>
      <c r="B1" s="1110"/>
      <c r="C1" s="1110"/>
      <c r="D1" s="1110"/>
      <c r="E1" s="1110"/>
      <c r="F1" s="1110"/>
      <c r="G1" s="1110"/>
      <c r="H1" s="1110"/>
    </row>
    <row r="2" spans="1:11" ht="12.75" customHeight="1">
      <c r="C2" s="262"/>
    </row>
    <row r="3" spans="1:11" ht="14.25" customHeight="1">
      <c r="A3" s="1111" t="s">
        <v>39</v>
      </c>
      <c r="B3" s="1111"/>
      <c r="C3" s="1111"/>
      <c r="D3" s="1111"/>
      <c r="E3" s="1111"/>
      <c r="F3" s="1111"/>
      <c r="G3" s="1111"/>
      <c r="H3" s="1111"/>
    </row>
    <row r="4" spans="1:11" ht="12.75" customHeight="1">
      <c r="B4" s="127"/>
      <c r="D4" s="312"/>
    </row>
    <row r="5" spans="1:11" ht="14.25" customHeight="1">
      <c r="B5" s="44"/>
      <c r="C5" s="43"/>
      <c r="D5" s="313"/>
    </row>
    <row r="6" spans="1:11">
      <c r="B6" s="1104" t="s">
        <v>17</v>
      </c>
      <c r="C6" s="1102" t="s">
        <v>2</v>
      </c>
      <c r="D6" s="1116" t="s">
        <v>3</v>
      </c>
      <c r="E6" s="1118" t="s">
        <v>2637</v>
      </c>
      <c r="F6" s="1119"/>
    </row>
    <row r="7" spans="1:11">
      <c r="B7" s="1105"/>
      <c r="C7" s="1103"/>
      <c r="D7" s="1117"/>
      <c r="E7" s="1120"/>
      <c r="F7" s="1121"/>
    </row>
    <row r="8" spans="1:11">
      <c r="B8" s="1113" t="s">
        <v>979</v>
      </c>
      <c r="C8" s="1114"/>
      <c r="D8" s="1114"/>
      <c r="E8" s="1114"/>
      <c r="F8" s="1115"/>
    </row>
    <row r="9" spans="1:11">
      <c r="B9" s="594"/>
      <c r="C9" s="595"/>
      <c r="D9" s="595"/>
      <c r="E9" s="851" t="s">
        <v>5</v>
      </c>
      <c r="F9" s="851" t="s">
        <v>6</v>
      </c>
    </row>
    <row r="10" spans="1:11" ht="27" customHeight="1">
      <c r="B10" s="155" t="s">
        <v>40</v>
      </c>
      <c r="C10" s="144" t="s">
        <v>2616</v>
      </c>
      <c r="D10" s="140" t="s">
        <v>7</v>
      </c>
      <c r="E10" s="436">
        <f>_xlfn.XLOOKUP(K10,[1]I_CII!$AI:$AI,[1]I_CII!$S:$S)</f>
        <v>4.5306000629155845</v>
      </c>
      <c r="F10" s="436">
        <f>_xlfn.XLOOKUP(K10,[1]I_CII!$AI:$AI,[1]I_CII!$T:$T)</f>
        <v>5.0340000699062051</v>
      </c>
      <c r="K10" s="826" t="s">
        <v>1415</v>
      </c>
    </row>
    <row r="11" spans="1:11" ht="25.5" customHeight="1">
      <c r="B11" s="155" t="s">
        <v>41</v>
      </c>
      <c r="C11" s="144" t="s">
        <v>2617</v>
      </c>
      <c r="D11" s="140" t="s">
        <v>7</v>
      </c>
      <c r="E11" s="436">
        <f>_xlfn.XLOOKUP(K11,[1]I_CII!$AI:$AI,[1]I_CII!$S:$S)</f>
        <v>4.4417647675642984</v>
      </c>
      <c r="F11" s="436">
        <f>_xlfn.XLOOKUP(K11,[1]I_CII!$AI:$AI,[1]I_CII!$T:$T)</f>
        <v>4.9352941861825537</v>
      </c>
      <c r="K11" s="826" t="s">
        <v>1416</v>
      </c>
    </row>
    <row r="12" spans="1:11" ht="25.5" customHeight="1">
      <c r="B12" s="155" t="s">
        <v>42</v>
      </c>
      <c r="C12" s="144" t="s">
        <v>43</v>
      </c>
      <c r="D12" s="140" t="s">
        <v>7</v>
      </c>
      <c r="E12" s="436">
        <f>_xlfn.XLOOKUP(K12,[1]I_CII!$AI:$AI,[1]I_CII!$S:$S)</f>
        <v>4.4417647675642984</v>
      </c>
      <c r="F12" s="436">
        <f>_xlfn.XLOOKUP(K12,[1]I_CII!$AI:$AI,[1]I_CII!$T:$T)</f>
        <v>4.9352941861825537</v>
      </c>
      <c r="K12" s="826" t="s">
        <v>1417</v>
      </c>
    </row>
    <row r="13" spans="1:11" ht="27" customHeight="1">
      <c r="B13" s="155" t="s">
        <v>44</v>
      </c>
      <c r="C13" s="144" t="s">
        <v>45</v>
      </c>
      <c r="D13" s="140" t="s">
        <v>7</v>
      </c>
      <c r="E13" s="436">
        <f>_xlfn.XLOOKUP(K13,[1]I_CII!$AI:$AI,[1]I_CII!$S:$S)</f>
        <v>4.3546713407493121</v>
      </c>
      <c r="F13" s="436">
        <f>_xlfn.XLOOKUP(K13,[1]I_CII!$AI:$AI,[1]I_CII!$T:$T)</f>
        <v>4.8385237119436804</v>
      </c>
      <c r="K13" s="826" t="s">
        <v>1418</v>
      </c>
    </row>
    <row r="14" spans="1:11" ht="27" customHeight="1">
      <c r="B14" s="155" t="s">
        <v>46</v>
      </c>
      <c r="C14" s="144" t="s">
        <v>47</v>
      </c>
      <c r="D14" s="140" t="s">
        <v>7</v>
      </c>
      <c r="E14" s="436">
        <f>_xlfn.XLOOKUP(K14,[1]I_CII!$AI:$AI,[1]I_CII!$S:$S)</f>
        <v>4.2692856281856004</v>
      </c>
      <c r="F14" s="436">
        <f>_xlfn.XLOOKUP(K14,[1]I_CII!$AI:$AI,[1]I_CII!$T:$T)</f>
        <v>4.7436506979840001</v>
      </c>
      <c r="K14" s="826" t="s">
        <v>1419</v>
      </c>
    </row>
    <row r="15" spans="1:11" ht="29.25" customHeight="1">
      <c r="B15" s="155" t="s">
        <v>48</v>
      </c>
      <c r="C15" s="144" t="s">
        <v>49</v>
      </c>
      <c r="D15" s="140" t="s">
        <v>7</v>
      </c>
      <c r="E15" s="436">
        <f>_xlfn.XLOOKUP(K15,[1]I_CII!$AI:$AI,[1]I_CII!$S:$S)</f>
        <v>4.2692856281856004</v>
      </c>
      <c r="F15" s="436">
        <f>_xlfn.XLOOKUP(K15,[1]I_CII!$AI:$AI,[1]I_CII!$T:$T)</f>
        <v>4.7436506979840001</v>
      </c>
      <c r="K15" s="826" t="s">
        <v>1420</v>
      </c>
    </row>
    <row r="16" spans="1:11" ht="36.75" customHeight="1">
      <c r="B16" s="155" t="s">
        <v>50</v>
      </c>
      <c r="C16" s="144" t="s">
        <v>51</v>
      </c>
      <c r="D16" s="140" t="s">
        <v>7</v>
      </c>
      <c r="E16" s="436">
        <f>_xlfn.XLOOKUP(K16,[1]I_CII!$AI:$AI,[1]I_CII!$S:$S)</f>
        <v>4.1855741452800004</v>
      </c>
      <c r="F16" s="436">
        <f>_xlfn.XLOOKUP(K16,[1]I_CII!$AI:$AI,[1]I_CII!$T:$T)</f>
        <v>4.6506379392000001</v>
      </c>
      <c r="K16" s="826" t="s">
        <v>1421</v>
      </c>
    </row>
    <row r="17" spans="2:232" ht="38.25" customHeight="1">
      <c r="B17" s="155" t="s">
        <v>52</v>
      </c>
      <c r="C17" s="144" t="s">
        <v>53</v>
      </c>
      <c r="D17" s="140" t="s">
        <v>7</v>
      </c>
      <c r="E17" s="436">
        <f>_xlfn.XLOOKUP(K17,[1]I_CII!$AI:$AI,[1]I_CII!$S:$S)</f>
        <v>4.103504064</v>
      </c>
      <c r="F17" s="436">
        <f>_xlfn.XLOOKUP(K17,[1]I_CII!$AI:$AI,[1]I_CII!$T:$T)</f>
        <v>4.5594489600000001</v>
      </c>
      <c r="K17" s="826" t="s">
        <v>1422</v>
      </c>
    </row>
    <row r="18" spans="2:232" ht="14.25" customHeight="1">
      <c r="B18" s="155" t="s">
        <v>54</v>
      </c>
      <c r="C18" s="144" t="s">
        <v>55</v>
      </c>
      <c r="D18" s="140" t="s">
        <v>7</v>
      </c>
      <c r="E18" s="436">
        <f>_xlfn.XLOOKUP(K18,[1]I_CII!$AI:$AI,[1]I_CII!$S:$S)</f>
        <v>4.0230432</v>
      </c>
      <c r="F18" s="436">
        <f>_xlfn.XLOOKUP(K18,[1]I_CII!$AI:$AI,[1]I_CII!$T:$T)</f>
        <v>4.4700480000000002</v>
      </c>
      <c r="K18" s="826" t="s">
        <v>1423</v>
      </c>
    </row>
    <row r="19" spans="2:232" customFormat="1">
      <c r="B19" s="1112" t="s">
        <v>980</v>
      </c>
      <c r="C19" s="1112"/>
      <c r="D19" s="1112"/>
      <c r="E19" s="1112"/>
      <c r="F19" s="1112"/>
      <c r="G19" s="37"/>
      <c r="H19" s="290"/>
      <c r="I19" s="169"/>
      <c r="J19" s="290"/>
      <c r="K19" s="37"/>
      <c r="L19" s="37"/>
      <c r="M19" s="37"/>
      <c r="N19" s="37"/>
      <c r="O19" s="37"/>
      <c r="P19" s="37"/>
      <c r="Q19" s="37"/>
      <c r="R19" s="37"/>
      <c r="S19" s="37"/>
      <c r="T19" s="39"/>
      <c r="U19" s="39"/>
      <c r="V19" s="39"/>
      <c r="W19" s="39"/>
      <c r="X19" s="39"/>
      <c r="Y19" s="39"/>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c r="AY19" s="37"/>
      <c r="AZ19" s="37"/>
      <c r="BA19" s="37"/>
      <c r="BB19" s="37"/>
      <c r="BC19" s="37"/>
      <c r="BD19" s="37"/>
      <c r="BE19" s="37"/>
      <c r="BF19" s="37"/>
      <c r="BG19" s="37"/>
      <c r="BH19" s="37"/>
      <c r="BI19" s="37"/>
      <c r="BJ19" s="37"/>
      <c r="BK19" s="37"/>
      <c r="BL19" s="37"/>
      <c r="BM19" s="37"/>
      <c r="BN19" s="37"/>
      <c r="BO19" s="37"/>
      <c r="BP19" s="37"/>
      <c r="BQ19" s="37"/>
      <c r="BR19" s="37"/>
      <c r="BS19" s="37"/>
      <c r="BT19" s="37"/>
      <c r="BU19" s="37"/>
      <c r="BV19" s="37"/>
      <c r="BW19" s="37"/>
      <c r="BX19" s="37"/>
      <c r="BY19" s="37"/>
      <c r="BZ19" s="37"/>
      <c r="CA19" s="37"/>
      <c r="CB19" s="37"/>
      <c r="CC19" s="37"/>
      <c r="CD19" s="37"/>
      <c r="CE19" s="37"/>
      <c r="CF19" s="37"/>
      <c r="CG19" s="37"/>
      <c r="CH19" s="37"/>
      <c r="CI19" s="37"/>
      <c r="CJ19" s="37"/>
      <c r="CK19" s="37"/>
      <c r="CL19" s="37"/>
      <c r="CM19" s="37"/>
      <c r="CN19" s="37"/>
      <c r="CO19" s="37"/>
      <c r="CP19" s="37"/>
      <c r="CQ19" s="37"/>
      <c r="CR19" s="37"/>
      <c r="CS19" s="37"/>
      <c r="CT19" s="37"/>
      <c r="CU19" s="37"/>
      <c r="CV19" s="37"/>
      <c r="CW19" s="37"/>
      <c r="CX19" s="37"/>
      <c r="CY19" s="37"/>
      <c r="CZ19" s="37"/>
      <c r="DA19" s="37"/>
      <c r="DB19" s="37"/>
      <c r="DC19" s="37"/>
      <c r="DD19" s="37"/>
      <c r="DE19" s="37"/>
      <c r="DF19" s="37"/>
      <c r="DG19" s="37"/>
      <c r="DH19" s="37"/>
      <c r="DI19" s="37"/>
      <c r="DJ19" s="37"/>
      <c r="DK19" s="37"/>
      <c r="DL19" s="37"/>
      <c r="DM19" s="37"/>
      <c r="DN19" s="37"/>
      <c r="DO19" s="37"/>
      <c r="DP19" s="37"/>
      <c r="DQ19" s="37"/>
      <c r="DR19" s="37"/>
      <c r="DS19" s="37"/>
      <c r="DT19" s="37"/>
      <c r="DU19" s="37"/>
      <c r="DV19" s="37"/>
      <c r="DW19" s="37"/>
      <c r="DX19" s="37"/>
      <c r="DY19" s="37"/>
      <c r="DZ19" s="37"/>
      <c r="EA19" s="37"/>
      <c r="EB19" s="37"/>
      <c r="EC19" s="37"/>
      <c r="ED19" s="37"/>
      <c r="EE19" s="37"/>
      <c r="EF19" s="37"/>
      <c r="EG19" s="37"/>
      <c r="EH19" s="37"/>
      <c r="EI19" s="37"/>
      <c r="EJ19" s="37"/>
      <c r="EK19" s="37"/>
      <c r="EL19" s="37"/>
      <c r="EM19" s="37"/>
      <c r="EN19" s="37"/>
      <c r="EO19" s="37"/>
      <c r="EP19" s="37"/>
      <c r="EQ19" s="37"/>
      <c r="ER19" s="37"/>
      <c r="ES19" s="37"/>
      <c r="ET19" s="37"/>
      <c r="EU19" s="37"/>
      <c r="EV19" s="37"/>
      <c r="EW19" s="37"/>
      <c r="EX19" s="37"/>
      <c r="EY19" s="37"/>
      <c r="EZ19" s="37"/>
      <c r="FA19" s="37"/>
      <c r="FB19" s="37"/>
      <c r="FC19" s="37"/>
      <c r="FD19" s="37"/>
      <c r="FE19" s="37"/>
      <c r="FF19" s="37"/>
      <c r="FG19" s="37"/>
      <c r="FH19" s="37"/>
      <c r="FI19" s="37"/>
      <c r="FJ19" s="37"/>
      <c r="FK19" s="37"/>
      <c r="FL19" s="37"/>
      <c r="FM19" s="37"/>
      <c r="FN19" s="37"/>
      <c r="FO19" s="37"/>
      <c r="FP19" s="37"/>
      <c r="FQ19" s="37"/>
      <c r="FR19" s="37"/>
      <c r="FS19" s="37"/>
      <c r="FT19" s="37"/>
      <c r="FU19" s="37"/>
      <c r="FV19" s="37"/>
      <c r="FW19" s="37"/>
      <c r="FX19" s="37"/>
      <c r="FY19" s="37"/>
      <c r="FZ19" s="37"/>
      <c r="GA19" s="37"/>
      <c r="GB19" s="37"/>
      <c r="GC19" s="37"/>
      <c r="GD19" s="37"/>
      <c r="GE19" s="37"/>
      <c r="GF19" s="37"/>
      <c r="GG19" s="37"/>
      <c r="GH19" s="37"/>
      <c r="GI19" s="37"/>
      <c r="GJ19" s="37"/>
      <c r="GK19" s="37"/>
      <c r="GL19" s="37"/>
      <c r="GM19" s="37"/>
      <c r="GN19" s="37"/>
      <c r="GO19" s="37"/>
      <c r="GP19" s="37"/>
      <c r="GQ19" s="37"/>
      <c r="GR19" s="37"/>
      <c r="GS19" s="37"/>
      <c r="GT19" s="37"/>
      <c r="GU19" s="37"/>
      <c r="GV19" s="37"/>
      <c r="GW19" s="37"/>
      <c r="GX19" s="37"/>
      <c r="GY19" s="37"/>
      <c r="GZ19" s="37"/>
      <c r="HA19" s="37"/>
      <c r="HB19" s="37"/>
      <c r="HC19" s="37"/>
      <c r="HD19" s="37"/>
      <c r="HE19" s="37"/>
      <c r="HF19" s="37"/>
      <c r="HG19" s="37"/>
      <c r="HH19" s="37"/>
      <c r="HI19" s="37"/>
      <c r="HJ19" s="37"/>
      <c r="HK19" s="37"/>
      <c r="HL19" s="37"/>
      <c r="HM19" s="37"/>
      <c r="HN19" s="37"/>
      <c r="HO19" s="37"/>
      <c r="HP19" s="37"/>
      <c r="HQ19" s="37"/>
      <c r="HR19" s="37"/>
      <c r="HS19" s="37"/>
      <c r="HT19" s="37"/>
      <c r="HU19" s="37"/>
      <c r="HV19" s="37"/>
      <c r="HW19" s="37"/>
      <c r="HX19" s="37"/>
    </row>
    <row r="20" spans="2:232" customFormat="1">
      <c r="B20" s="1098"/>
      <c r="C20" s="1099"/>
      <c r="D20" s="1100"/>
      <c r="E20" s="1106" t="s">
        <v>19</v>
      </c>
      <c r="F20" s="1107"/>
      <c r="G20" s="37"/>
      <c r="H20" s="290"/>
      <c r="I20" s="169"/>
      <c r="J20" s="290"/>
      <c r="K20" s="37"/>
      <c r="L20" s="37"/>
      <c r="M20" s="37"/>
      <c r="N20" s="37"/>
      <c r="O20" s="37"/>
      <c r="P20" s="37"/>
      <c r="Q20" s="37"/>
      <c r="R20" s="37"/>
      <c r="S20" s="37"/>
      <c r="T20" s="39"/>
      <c r="U20" s="39"/>
      <c r="V20" s="39"/>
      <c r="W20" s="39"/>
      <c r="X20" s="39"/>
      <c r="Y20" s="39"/>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c r="AX20" s="37"/>
      <c r="AY20" s="37"/>
      <c r="AZ20" s="37"/>
      <c r="BA20" s="37"/>
      <c r="BB20" s="37"/>
      <c r="BC20" s="37"/>
      <c r="BD20" s="37"/>
      <c r="BE20" s="37"/>
      <c r="BF20" s="37"/>
      <c r="BG20" s="37"/>
      <c r="BH20" s="37"/>
      <c r="BI20" s="37"/>
      <c r="BJ20" s="37"/>
      <c r="BK20" s="37"/>
      <c r="BL20" s="37"/>
      <c r="BM20" s="37"/>
      <c r="BN20" s="37"/>
      <c r="BO20" s="37"/>
      <c r="BP20" s="37"/>
      <c r="BQ20" s="37"/>
      <c r="BR20" s="37"/>
      <c r="BS20" s="37"/>
      <c r="BT20" s="37"/>
      <c r="BU20" s="37"/>
      <c r="BV20" s="37"/>
      <c r="BW20" s="37"/>
      <c r="BX20" s="37"/>
      <c r="BY20" s="37"/>
      <c r="BZ20" s="37"/>
      <c r="CA20" s="37"/>
      <c r="CB20" s="37"/>
      <c r="CC20" s="37"/>
      <c r="CD20" s="37"/>
      <c r="CE20" s="37"/>
      <c r="CF20" s="37"/>
      <c r="CG20" s="37"/>
      <c r="CH20" s="37"/>
      <c r="CI20" s="37"/>
      <c r="CJ20" s="37"/>
      <c r="CK20" s="37"/>
      <c r="CL20" s="37"/>
      <c r="CM20" s="37"/>
      <c r="CN20" s="37"/>
      <c r="CO20" s="37"/>
      <c r="CP20" s="37"/>
      <c r="CQ20" s="37"/>
      <c r="CR20" s="37"/>
      <c r="CS20" s="37"/>
      <c r="CT20" s="37"/>
      <c r="CU20" s="37"/>
      <c r="CV20" s="37"/>
      <c r="CW20" s="37"/>
      <c r="CX20" s="37"/>
      <c r="CY20" s="37"/>
      <c r="CZ20" s="37"/>
      <c r="DA20" s="37"/>
      <c r="DB20" s="37"/>
      <c r="DC20" s="37"/>
      <c r="DD20" s="37"/>
      <c r="DE20" s="37"/>
      <c r="DF20" s="37"/>
      <c r="DG20" s="37"/>
      <c r="DH20" s="37"/>
      <c r="DI20" s="37"/>
      <c r="DJ20" s="37"/>
      <c r="DK20" s="37"/>
      <c r="DL20" s="37"/>
      <c r="DM20" s="37"/>
      <c r="DN20" s="37"/>
      <c r="DO20" s="37"/>
      <c r="DP20" s="37"/>
      <c r="DQ20" s="37"/>
      <c r="DR20" s="37"/>
      <c r="DS20" s="37"/>
      <c r="DT20" s="37"/>
      <c r="DU20" s="37"/>
      <c r="DV20" s="37"/>
      <c r="DW20" s="37"/>
      <c r="DX20" s="37"/>
      <c r="DY20" s="37"/>
      <c r="DZ20" s="37"/>
      <c r="EA20" s="37"/>
      <c r="EB20" s="37"/>
      <c r="EC20" s="37"/>
      <c r="ED20" s="37"/>
      <c r="EE20" s="37"/>
      <c r="EF20" s="37"/>
      <c r="EG20" s="37"/>
      <c r="EH20" s="37"/>
      <c r="EI20" s="37"/>
      <c r="EJ20" s="37"/>
      <c r="EK20" s="37"/>
      <c r="EL20" s="37"/>
      <c r="EM20" s="37"/>
      <c r="EN20" s="37"/>
      <c r="EO20" s="37"/>
      <c r="EP20" s="37"/>
      <c r="EQ20" s="37"/>
      <c r="ER20" s="37"/>
      <c r="ES20" s="37"/>
      <c r="ET20" s="37"/>
      <c r="EU20" s="37"/>
      <c r="EV20" s="37"/>
      <c r="EW20" s="37"/>
      <c r="EX20" s="37"/>
      <c r="EY20" s="37"/>
      <c r="EZ20" s="37"/>
      <c r="FA20" s="37"/>
      <c r="FB20" s="37"/>
      <c r="FC20" s="37"/>
      <c r="FD20" s="37"/>
      <c r="FE20" s="37"/>
      <c r="FF20" s="37"/>
      <c r="FG20" s="37"/>
      <c r="FH20" s="37"/>
      <c r="FI20" s="37"/>
      <c r="FJ20" s="37"/>
      <c r="FK20" s="37"/>
      <c r="FL20" s="37"/>
      <c r="FM20" s="37"/>
      <c r="FN20" s="37"/>
      <c r="FO20" s="37"/>
      <c r="FP20" s="37"/>
      <c r="FQ20" s="37"/>
      <c r="FR20" s="37"/>
      <c r="FS20" s="37"/>
      <c r="FT20" s="37"/>
      <c r="FU20" s="37"/>
      <c r="FV20" s="37"/>
      <c r="FW20" s="37"/>
      <c r="FX20" s="37"/>
      <c r="FY20" s="37"/>
      <c r="FZ20" s="37"/>
      <c r="GA20" s="37"/>
      <c r="GB20" s="37"/>
      <c r="GC20" s="37"/>
      <c r="GD20" s="37"/>
      <c r="GE20" s="37"/>
      <c r="GF20" s="37"/>
      <c r="GG20" s="37"/>
      <c r="GH20" s="37"/>
      <c r="GI20" s="37"/>
      <c r="GJ20" s="37"/>
      <c r="GK20" s="37"/>
      <c r="GL20" s="37"/>
      <c r="GM20" s="37"/>
      <c r="GN20" s="37"/>
      <c r="GO20" s="37"/>
      <c r="GP20" s="37"/>
      <c r="GQ20" s="37"/>
      <c r="GR20" s="37"/>
      <c r="GS20" s="37"/>
      <c r="GT20" s="37"/>
      <c r="GU20" s="37"/>
      <c r="GV20" s="37"/>
      <c r="GW20" s="37"/>
      <c r="GX20" s="37"/>
      <c r="GY20" s="37"/>
      <c r="GZ20" s="37"/>
      <c r="HA20" s="37"/>
      <c r="HB20" s="37"/>
      <c r="HC20" s="37"/>
      <c r="HD20" s="37"/>
      <c r="HE20" s="37"/>
      <c r="HF20" s="37"/>
      <c r="HG20" s="37"/>
      <c r="HH20" s="37"/>
      <c r="HI20" s="37"/>
      <c r="HJ20" s="37"/>
      <c r="HK20" s="37"/>
      <c r="HL20" s="37"/>
      <c r="HM20" s="37"/>
      <c r="HN20" s="37"/>
      <c r="HO20" s="37"/>
      <c r="HP20" s="37"/>
      <c r="HQ20" s="37"/>
      <c r="HR20" s="37"/>
      <c r="HS20" s="37"/>
      <c r="HT20" s="37"/>
      <c r="HU20" s="37"/>
      <c r="HV20" s="37"/>
      <c r="HW20" s="37"/>
      <c r="HX20" s="37"/>
    </row>
    <row r="21" spans="2:232" ht="15" customHeight="1">
      <c r="B21" s="155" t="s">
        <v>260</v>
      </c>
      <c r="C21" s="149" t="s">
        <v>57</v>
      </c>
      <c r="D21" s="416" t="s">
        <v>7</v>
      </c>
      <c r="E21" s="1108">
        <f>_xlfn.XLOOKUP(K21,[1]I_CII!$AI:$AI,[1]I_CII!$T:$T)</f>
        <v>3.52</v>
      </c>
      <c r="F21" s="1109"/>
      <c r="K21" s="826" t="s">
        <v>1424</v>
      </c>
    </row>
    <row r="22" spans="2:232" ht="15" customHeight="1">
      <c r="B22" s="155" t="s">
        <v>261</v>
      </c>
      <c r="C22" s="149" t="s">
        <v>58</v>
      </c>
      <c r="D22" s="416" t="s">
        <v>7</v>
      </c>
      <c r="E22" s="1108">
        <f>_xlfn.XLOOKUP(K22,[1]I_CII!$AI:$AI,[1]I_CII!$T:$T)</f>
        <v>2.992</v>
      </c>
      <c r="F22" s="1109" t="s">
        <v>324</v>
      </c>
      <c r="K22" s="826" t="s">
        <v>1425</v>
      </c>
    </row>
    <row r="23" spans="2:232" ht="15">
      <c r="B23" s="155" t="s">
        <v>262</v>
      </c>
      <c r="C23" s="149" t="s">
        <v>59</v>
      </c>
      <c r="D23" s="416" t="s">
        <v>7</v>
      </c>
      <c r="E23" s="1108">
        <f>_xlfn.XLOOKUP(K23,[1]I_CII!$AI:$AI,[1]I_CII!$T:$T)</f>
        <v>2.5432000000000001</v>
      </c>
      <c r="F23" s="1109" t="s">
        <v>324</v>
      </c>
      <c r="K23" s="826" t="s">
        <v>1426</v>
      </c>
    </row>
    <row r="24" spans="2:232" ht="14.25" customHeight="1">
      <c r="B24" s="155" t="s">
        <v>264</v>
      </c>
      <c r="C24" s="149" t="s">
        <v>60</v>
      </c>
      <c r="D24" s="416" t="s">
        <v>7</v>
      </c>
      <c r="E24" s="1108">
        <f>_xlfn.XLOOKUP(K24,[1]I_CII!$AI:$AI,[1]I_CII!$T:$T)</f>
        <v>1.9112843383603195</v>
      </c>
      <c r="F24" s="1109" t="s">
        <v>324</v>
      </c>
      <c r="K24" s="826" t="s">
        <v>1427</v>
      </c>
    </row>
    <row r="25" spans="2:232" ht="15" customHeight="1">
      <c r="B25" s="155" t="s">
        <v>265</v>
      </c>
      <c r="C25" s="157" t="s">
        <v>61</v>
      </c>
      <c r="D25" s="416" t="s">
        <v>7</v>
      </c>
      <c r="E25" s="1108">
        <f>_xlfn.XLOOKUP(K25,[1]I_CII!$AI:$AI,[1]I_CII!$T:$T)</f>
        <v>1.8355974785612508</v>
      </c>
      <c r="F25" s="1109" t="s">
        <v>324</v>
      </c>
      <c r="K25" s="826" t="s">
        <v>1428</v>
      </c>
    </row>
    <row r="26" spans="2:232" ht="15" customHeight="1">
      <c r="B26" s="155" t="s">
        <v>266</v>
      </c>
      <c r="C26" s="157" t="s">
        <v>62</v>
      </c>
      <c r="D26" s="416" t="s">
        <v>7</v>
      </c>
      <c r="E26" s="1108">
        <f>_xlfn.XLOOKUP(K26,[1]I_CII!$AI:$AI,[1]I_CII!$T:$T)</f>
        <v>1.7438176046331881</v>
      </c>
      <c r="F26" s="1109" t="s">
        <v>324</v>
      </c>
      <c r="K26" s="826" t="s">
        <v>1429</v>
      </c>
    </row>
    <row r="27" spans="2:232" ht="15" customHeight="1">
      <c r="B27" s="155" t="s">
        <v>268</v>
      </c>
      <c r="C27" s="157" t="s">
        <v>63</v>
      </c>
      <c r="D27" s="416" t="s">
        <v>33</v>
      </c>
      <c r="E27" s="1108">
        <f>_xlfn.XLOOKUP(K27,[1]I_CII!$AI:$AI,[1]I_CII!$T:$T)</f>
        <v>1.51</v>
      </c>
      <c r="F27" s="1109" t="s">
        <v>324</v>
      </c>
      <c r="K27" s="826" t="s">
        <v>1430</v>
      </c>
    </row>
    <row r="28" spans="2:232" ht="15" customHeight="1">
      <c r="B28" s="155" t="s">
        <v>269</v>
      </c>
      <c r="C28" s="157" t="s">
        <v>64</v>
      </c>
      <c r="D28" s="416" t="s">
        <v>33</v>
      </c>
      <c r="E28" s="1108">
        <f>_xlfn.XLOOKUP(K28,[1]I_CII!$AI:$AI,[1]I_CII!$T:$T)</f>
        <v>1.45</v>
      </c>
      <c r="F28" s="1109" t="s">
        <v>324</v>
      </c>
      <c r="K28" s="826" t="s">
        <v>1431</v>
      </c>
    </row>
    <row r="29" spans="2:232" ht="15" customHeight="1">
      <c r="B29" s="155" t="s">
        <v>271</v>
      </c>
      <c r="C29" s="157" t="s">
        <v>65</v>
      </c>
      <c r="D29" s="416" t="s">
        <v>33</v>
      </c>
      <c r="E29" s="1108">
        <f>_xlfn.XLOOKUP(K29,[1]I_CII!$AI:$AI,[1]I_CII!$T:$T)</f>
        <v>1.38</v>
      </c>
      <c r="F29" s="1109" t="s">
        <v>324</v>
      </c>
      <c r="K29" s="826" t="s">
        <v>1432</v>
      </c>
    </row>
    <row r="30" spans="2:232" ht="15" customHeight="1">
      <c r="B30" s="39"/>
      <c r="D30" s="39"/>
    </row>
    <row r="31" spans="2:232" ht="15" customHeight="1">
      <c r="B31" s="48" t="s">
        <v>56</v>
      </c>
      <c r="D31" s="39"/>
    </row>
    <row r="32" spans="2:232" ht="26.25" customHeight="1">
      <c r="B32" s="1101" t="s">
        <v>2614</v>
      </c>
      <c r="C32" s="1101"/>
      <c r="D32" s="1101"/>
      <c r="E32" s="1101"/>
      <c r="F32" s="1101"/>
      <c r="G32" s="1101"/>
    </row>
    <row r="33" spans="2:7" ht="43.5" customHeight="1">
      <c r="B33" s="1101" t="s">
        <v>2615</v>
      </c>
      <c r="C33" s="1101"/>
      <c r="D33" s="1101"/>
      <c r="E33" s="1101"/>
      <c r="F33" s="1101"/>
      <c r="G33" s="1101"/>
    </row>
    <row r="34" spans="2:7" ht="24.75" customHeight="1">
      <c r="B34" s="1101" t="s">
        <v>1084</v>
      </c>
      <c r="C34" s="1101"/>
      <c r="D34" s="1101"/>
      <c r="E34" s="1101"/>
      <c r="F34" s="1101"/>
      <c r="G34" s="1101"/>
    </row>
    <row r="35" spans="2:7">
      <c r="B35" s="41"/>
      <c r="C35" s="41"/>
      <c r="D35" s="41"/>
      <c r="E35" s="41"/>
      <c r="F35" s="41"/>
      <c r="G35" s="41"/>
    </row>
  </sheetData>
  <mergeCells count="22">
    <mergeCell ref="A1:H1"/>
    <mergeCell ref="A3:H3"/>
    <mergeCell ref="B19:F19"/>
    <mergeCell ref="B8:F8"/>
    <mergeCell ref="D6:D7"/>
    <mergeCell ref="E6:F7"/>
    <mergeCell ref="B20:D20"/>
    <mergeCell ref="B33:G33"/>
    <mergeCell ref="B34:G34"/>
    <mergeCell ref="B32:G32"/>
    <mergeCell ref="C6:C7"/>
    <mergeCell ref="B6:B7"/>
    <mergeCell ref="E20:F20"/>
    <mergeCell ref="E21:F21"/>
    <mergeCell ref="E22:F22"/>
    <mergeCell ref="E23:F23"/>
    <mergeCell ref="E24:F24"/>
    <mergeCell ref="E25:F25"/>
    <mergeCell ref="E26:F26"/>
    <mergeCell ref="E27:F27"/>
    <mergeCell ref="E28:F28"/>
    <mergeCell ref="E29:F29"/>
  </mergeCells>
  <phoneticPr fontId="68" type="noConversion"/>
  <pageMargins left="0.43307086614173201" right="0.196850393700787" top="0.28000000000000003" bottom="0.35433070866141703" header="0.23" footer="0.31496062992126"/>
  <pageSetup paperSize="9" scale="95" firstPageNumber="29" fitToHeight="0" orientation="portrait" useFirstPageNumber="1" r:id="rId1"/>
  <headerFooter>
    <oddHeader>&amp;CDRAFT</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Foaie29">
    <tabColor rgb="FF00B050"/>
    <pageSetUpPr fitToPage="1"/>
  </sheetPr>
  <dimension ref="A1:HJ48"/>
  <sheetViews>
    <sheetView topLeftCell="A9" zoomScale="115" zoomScaleNormal="115" workbookViewId="0">
      <selection activeCell="C15" sqref="C15"/>
    </sheetView>
  </sheetViews>
  <sheetFormatPr defaultColWidth="9" defaultRowHeight="12.75"/>
  <cols>
    <col min="1" max="1" width="2.42578125" style="39" customWidth="1"/>
    <col min="2" max="2" width="3.42578125" style="39" customWidth="1"/>
    <col min="3" max="3" width="41.42578125" style="39" customWidth="1"/>
    <col min="4" max="4" width="15.7109375" style="39" bestFit="1" customWidth="1"/>
    <col min="5" max="5" width="9.140625" style="39"/>
    <col min="6" max="6" width="10.85546875" style="39" customWidth="1"/>
    <col min="7" max="7" width="11.7109375" style="39" customWidth="1"/>
    <col min="8" max="11" width="9.140625" style="39"/>
    <col min="12" max="12" width="71.42578125" style="39" hidden="1" customWidth="1"/>
    <col min="13" max="229" width="9.140625" style="39"/>
    <col min="230" max="230" width="4.42578125" style="39" customWidth="1"/>
    <col min="231" max="231" width="32.28515625" style="39" customWidth="1"/>
    <col min="232" max="232" width="7.7109375" style="39" customWidth="1"/>
    <col min="233" max="238" width="8.85546875" style="39" customWidth="1"/>
    <col min="239" max="240" width="9.140625" style="39" customWidth="1"/>
    <col min="241" max="485" width="9.140625" style="39"/>
    <col min="486" max="486" width="4.42578125" style="39" customWidth="1"/>
    <col min="487" max="487" width="32.28515625" style="39" customWidth="1"/>
    <col min="488" max="488" width="7.7109375" style="39" customWidth="1"/>
    <col min="489" max="494" width="8.85546875" style="39" customWidth="1"/>
    <col min="495" max="496" width="9.140625" style="39" customWidth="1"/>
    <col min="497" max="741" width="9.140625" style="39"/>
    <col min="742" max="742" width="4.42578125" style="39" customWidth="1"/>
    <col min="743" max="743" width="32.28515625" style="39" customWidth="1"/>
    <col min="744" max="744" width="7.7109375" style="39" customWidth="1"/>
    <col min="745" max="750" width="8.85546875" style="39" customWidth="1"/>
    <col min="751" max="752" width="9.140625" style="39" customWidth="1"/>
    <col min="753" max="997" width="9.140625" style="39"/>
    <col min="998" max="998" width="4.42578125" style="39" customWidth="1"/>
    <col min="999" max="999" width="32.28515625" style="39" customWidth="1"/>
    <col min="1000" max="1000" width="7.7109375" style="39" customWidth="1"/>
    <col min="1001" max="1006" width="8.85546875" style="39" customWidth="1"/>
    <col min="1007" max="1008" width="9.140625" style="39" customWidth="1"/>
    <col min="1009" max="1253" width="9.140625" style="39"/>
    <col min="1254" max="1254" width="4.42578125" style="39" customWidth="1"/>
    <col min="1255" max="1255" width="32.28515625" style="39" customWidth="1"/>
    <col min="1256" max="1256" width="7.7109375" style="39" customWidth="1"/>
    <col min="1257" max="1262" width="8.85546875" style="39" customWidth="1"/>
    <col min="1263" max="1264" width="9.140625" style="39" customWidth="1"/>
    <col min="1265" max="1509" width="9.140625" style="39"/>
    <col min="1510" max="1510" width="4.42578125" style="39" customWidth="1"/>
    <col min="1511" max="1511" width="32.28515625" style="39" customWidth="1"/>
    <col min="1512" max="1512" width="7.7109375" style="39" customWidth="1"/>
    <col min="1513" max="1518" width="8.85546875" style="39" customWidth="1"/>
    <col min="1519" max="1520" width="9.140625" style="39" customWidth="1"/>
    <col min="1521" max="1765" width="9.140625" style="39"/>
    <col min="1766" max="1766" width="4.42578125" style="39" customWidth="1"/>
    <col min="1767" max="1767" width="32.28515625" style="39" customWidth="1"/>
    <col min="1768" max="1768" width="7.7109375" style="39" customWidth="1"/>
    <col min="1769" max="1774" width="8.85546875" style="39" customWidth="1"/>
    <col min="1775" max="1776" width="9.140625" style="39" customWidth="1"/>
    <col min="1777" max="2021" width="9.140625" style="39"/>
    <col min="2022" max="2022" width="4.42578125" style="39" customWidth="1"/>
    <col min="2023" max="2023" width="32.28515625" style="39" customWidth="1"/>
    <col min="2024" max="2024" width="7.7109375" style="39" customWidth="1"/>
    <col min="2025" max="2030" width="8.85546875" style="39" customWidth="1"/>
    <col min="2031" max="2032" width="9.140625" style="39" customWidth="1"/>
    <col min="2033" max="2277" width="9.140625" style="39"/>
    <col min="2278" max="2278" width="4.42578125" style="39" customWidth="1"/>
    <col min="2279" max="2279" width="32.28515625" style="39" customWidth="1"/>
    <col min="2280" max="2280" width="7.7109375" style="39" customWidth="1"/>
    <col min="2281" max="2286" width="8.85546875" style="39" customWidth="1"/>
    <col min="2287" max="2288" width="9.140625" style="39" customWidth="1"/>
    <col min="2289" max="2533" width="9.140625" style="39"/>
    <col min="2534" max="2534" width="4.42578125" style="39" customWidth="1"/>
    <col min="2535" max="2535" width="32.28515625" style="39" customWidth="1"/>
    <col min="2536" max="2536" width="7.7109375" style="39" customWidth="1"/>
    <col min="2537" max="2542" width="8.85546875" style="39" customWidth="1"/>
    <col min="2543" max="2544" width="9.140625" style="39" customWidth="1"/>
    <col min="2545" max="2789" width="9.140625" style="39"/>
    <col min="2790" max="2790" width="4.42578125" style="39" customWidth="1"/>
    <col min="2791" max="2791" width="32.28515625" style="39" customWidth="1"/>
    <col min="2792" max="2792" width="7.7109375" style="39" customWidth="1"/>
    <col min="2793" max="2798" width="8.85546875" style="39" customWidth="1"/>
    <col min="2799" max="2800" width="9.140625" style="39" customWidth="1"/>
    <col min="2801" max="3045" width="9.140625" style="39"/>
    <col min="3046" max="3046" width="4.42578125" style="39" customWidth="1"/>
    <col min="3047" max="3047" width="32.28515625" style="39" customWidth="1"/>
    <col min="3048" max="3048" width="7.7109375" style="39" customWidth="1"/>
    <col min="3049" max="3054" width="8.85546875" style="39" customWidth="1"/>
    <col min="3055" max="3056" width="9.140625" style="39" customWidth="1"/>
    <col min="3057" max="3301" width="9.140625" style="39"/>
    <col min="3302" max="3302" width="4.42578125" style="39" customWidth="1"/>
    <col min="3303" max="3303" width="32.28515625" style="39" customWidth="1"/>
    <col min="3304" max="3304" width="7.7109375" style="39" customWidth="1"/>
    <col min="3305" max="3310" width="8.85546875" style="39" customWidth="1"/>
    <col min="3311" max="3312" width="9.140625" style="39" customWidth="1"/>
    <col min="3313" max="3557" width="9.140625" style="39"/>
    <col min="3558" max="3558" width="4.42578125" style="39" customWidth="1"/>
    <col min="3559" max="3559" width="32.28515625" style="39" customWidth="1"/>
    <col min="3560" max="3560" width="7.7109375" style="39" customWidth="1"/>
    <col min="3561" max="3566" width="8.85546875" style="39" customWidth="1"/>
    <col min="3567" max="3568" width="9.140625" style="39" customWidth="1"/>
    <col min="3569" max="3813" width="9.140625" style="39"/>
    <col min="3814" max="3814" width="4.42578125" style="39" customWidth="1"/>
    <col min="3815" max="3815" width="32.28515625" style="39" customWidth="1"/>
    <col min="3816" max="3816" width="7.7109375" style="39" customWidth="1"/>
    <col min="3817" max="3822" width="8.85546875" style="39" customWidth="1"/>
    <col min="3823" max="3824" width="9.140625" style="39" customWidth="1"/>
    <col min="3825" max="4069" width="9.140625" style="39"/>
    <col min="4070" max="4070" width="4.42578125" style="39" customWidth="1"/>
    <col min="4071" max="4071" width="32.28515625" style="39" customWidth="1"/>
    <col min="4072" max="4072" width="7.7109375" style="39" customWidth="1"/>
    <col min="4073" max="4078" width="8.85546875" style="39" customWidth="1"/>
    <col min="4079" max="4080" width="9.140625" style="39" customWidth="1"/>
    <col min="4081" max="4325" width="9.140625" style="39"/>
    <col min="4326" max="4326" width="4.42578125" style="39" customWidth="1"/>
    <col min="4327" max="4327" width="32.28515625" style="39" customWidth="1"/>
    <col min="4328" max="4328" width="7.7109375" style="39" customWidth="1"/>
    <col min="4329" max="4334" width="8.85546875" style="39" customWidth="1"/>
    <col min="4335" max="4336" width="9.140625" style="39" customWidth="1"/>
    <col min="4337" max="4581" width="9.140625" style="39"/>
    <col min="4582" max="4582" width="4.42578125" style="39" customWidth="1"/>
    <col min="4583" max="4583" width="32.28515625" style="39" customWidth="1"/>
    <col min="4584" max="4584" width="7.7109375" style="39" customWidth="1"/>
    <col min="4585" max="4590" width="8.85546875" style="39" customWidth="1"/>
    <col min="4591" max="4592" width="9.140625" style="39" customWidth="1"/>
    <col min="4593" max="4837" width="9.140625" style="39"/>
    <col min="4838" max="4838" width="4.42578125" style="39" customWidth="1"/>
    <col min="4839" max="4839" width="32.28515625" style="39" customWidth="1"/>
    <col min="4840" max="4840" width="7.7109375" style="39" customWidth="1"/>
    <col min="4841" max="4846" width="8.85546875" style="39" customWidth="1"/>
    <col min="4847" max="4848" width="9.140625" style="39" customWidth="1"/>
    <col min="4849" max="5093" width="9.140625" style="39"/>
    <col min="5094" max="5094" width="4.42578125" style="39" customWidth="1"/>
    <col min="5095" max="5095" width="32.28515625" style="39" customWidth="1"/>
    <col min="5096" max="5096" width="7.7109375" style="39" customWidth="1"/>
    <col min="5097" max="5102" width="8.85546875" style="39" customWidth="1"/>
    <col min="5103" max="5104" width="9.140625" style="39" customWidth="1"/>
    <col min="5105" max="5349" width="9.140625" style="39"/>
    <col min="5350" max="5350" width="4.42578125" style="39" customWidth="1"/>
    <col min="5351" max="5351" width="32.28515625" style="39" customWidth="1"/>
    <col min="5352" max="5352" width="7.7109375" style="39" customWidth="1"/>
    <col min="5353" max="5358" width="8.85546875" style="39" customWidth="1"/>
    <col min="5359" max="5360" width="9.140625" style="39" customWidth="1"/>
    <col min="5361" max="5605" width="9.140625" style="39"/>
    <col min="5606" max="5606" width="4.42578125" style="39" customWidth="1"/>
    <col min="5607" max="5607" width="32.28515625" style="39" customWidth="1"/>
    <col min="5608" max="5608" width="7.7109375" style="39" customWidth="1"/>
    <col min="5609" max="5614" width="8.85546875" style="39" customWidth="1"/>
    <col min="5615" max="5616" width="9.140625" style="39" customWidth="1"/>
    <col min="5617" max="5861" width="9.140625" style="39"/>
    <col min="5862" max="5862" width="4.42578125" style="39" customWidth="1"/>
    <col min="5863" max="5863" width="32.28515625" style="39" customWidth="1"/>
    <col min="5864" max="5864" width="7.7109375" style="39" customWidth="1"/>
    <col min="5865" max="5870" width="8.85546875" style="39" customWidth="1"/>
    <col min="5871" max="5872" width="9.140625" style="39" customWidth="1"/>
    <col min="5873" max="6117" width="9.140625" style="39"/>
    <col min="6118" max="6118" width="4.42578125" style="39" customWidth="1"/>
    <col min="6119" max="6119" width="32.28515625" style="39" customWidth="1"/>
    <col min="6120" max="6120" width="7.7109375" style="39" customWidth="1"/>
    <col min="6121" max="6126" width="8.85546875" style="39" customWidth="1"/>
    <col min="6127" max="6128" width="9.140625" style="39" customWidth="1"/>
    <col min="6129" max="6373" width="9.140625" style="39"/>
    <col min="6374" max="6374" width="4.42578125" style="39" customWidth="1"/>
    <col min="6375" max="6375" width="32.28515625" style="39" customWidth="1"/>
    <col min="6376" max="6376" width="7.7109375" style="39" customWidth="1"/>
    <col min="6377" max="6382" width="8.85546875" style="39" customWidth="1"/>
    <col min="6383" max="6384" width="9.140625" style="39" customWidth="1"/>
    <col min="6385" max="6629" width="9.140625" style="39"/>
    <col min="6630" max="6630" width="4.42578125" style="39" customWidth="1"/>
    <col min="6631" max="6631" width="32.28515625" style="39" customWidth="1"/>
    <col min="6632" max="6632" width="7.7109375" style="39" customWidth="1"/>
    <col min="6633" max="6638" width="8.85546875" style="39" customWidth="1"/>
    <col min="6639" max="6640" width="9.140625" style="39" customWidth="1"/>
    <col min="6641" max="6885" width="9.140625" style="39"/>
    <col min="6886" max="6886" width="4.42578125" style="39" customWidth="1"/>
    <col min="6887" max="6887" width="32.28515625" style="39" customWidth="1"/>
    <col min="6888" max="6888" width="7.7109375" style="39" customWidth="1"/>
    <col min="6889" max="6894" width="8.85546875" style="39" customWidth="1"/>
    <col min="6895" max="6896" width="9.140625" style="39" customWidth="1"/>
    <col min="6897" max="7141" width="9.140625" style="39"/>
    <col min="7142" max="7142" width="4.42578125" style="39" customWidth="1"/>
    <col min="7143" max="7143" width="32.28515625" style="39" customWidth="1"/>
    <col min="7144" max="7144" width="7.7109375" style="39" customWidth="1"/>
    <col min="7145" max="7150" width="8.85546875" style="39" customWidth="1"/>
    <col min="7151" max="7152" width="9.140625" style="39" customWidth="1"/>
    <col min="7153" max="7397" width="9.140625" style="39"/>
    <col min="7398" max="7398" width="4.42578125" style="39" customWidth="1"/>
    <col min="7399" max="7399" width="32.28515625" style="39" customWidth="1"/>
    <col min="7400" max="7400" width="7.7109375" style="39" customWidth="1"/>
    <col min="7401" max="7406" width="8.85546875" style="39" customWidth="1"/>
    <col min="7407" max="7408" width="9.140625" style="39" customWidth="1"/>
    <col min="7409" max="7653" width="9.140625" style="39"/>
    <col min="7654" max="7654" width="4.42578125" style="39" customWidth="1"/>
    <col min="7655" max="7655" width="32.28515625" style="39" customWidth="1"/>
    <col min="7656" max="7656" width="7.7109375" style="39" customWidth="1"/>
    <col min="7657" max="7662" width="8.85546875" style="39" customWidth="1"/>
    <col min="7663" max="7664" width="9.140625" style="39" customWidth="1"/>
    <col min="7665" max="7909" width="9.140625" style="39"/>
    <col min="7910" max="7910" width="4.42578125" style="39" customWidth="1"/>
    <col min="7911" max="7911" width="32.28515625" style="39" customWidth="1"/>
    <col min="7912" max="7912" width="7.7109375" style="39" customWidth="1"/>
    <col min="7913" max="7918" width="8.85546875" style="39" customWidth="1"/>
    <col min="7919" max="7920" width="9.140625" style="39" customWidth="1"/>
    <col min="7921" max="8165" width="9.140625" style="39"/>
    <col min="8166" max="8166" width="4.42578125" style="39" customWidth="1"/>
    <col min="8167" max="8167" width="32.28515625" style="39" customWidth="1"/>
    <col min="8168" max="8168" width="7.7109375" style="39" customWidth="1"/>
    <col min="8169" max="8174" width="8.85546875" style="39" customWidth="1"/>
    <col min="8175" max="8176" width="9.140625" style="39" customWidth="1"/>
    <col min="8177" max="8421" width="9.140625" style="39"/>
    <col min="8422" max="8422" width="4.42578125" style="39" customWidth="1"/>
    <col min="8423" max="8423" width="32.28515625" style="39" customWidth="1"/>
    <col min="8424" max="8424" width="7.7109375" style="39" customWidth="1"/>
    <col min="8425" max="8430" width="8.85546875" style="39" customWidth="1"/>
    <col min="8431" max="8432" width="9.140625" style="39" customWidth="1"/>
    <col min="8433" max="8677" width="9.140625" style="39"/>
    <col min="8678" max="8678" width="4.42578125" style="39" customWidth="1"/>
    <col min="8679" max="8679" width="32.28515625" style="39" customWidth="1"/>
    <col min="8680" max="8680" width="7.7109375" style="39" customWidth="1"/>
    <col min="8681" max="8686" width="8.85546875" style="39" customWidth="1"/>
    <col min="8687" max="8688" width="9.140625" style="39" customWidth="1"/>
    <col min="8689" max="8933" width="9.140625" style="39"/>
    <col min="8934" max="8934" width="4.42578125" style="39" customWidth="1"/>
    <col min="8935" max="8935" width="32.28515625" style="39" customWidth="1"/>
    <col min="8936" max="8936" width="7.7109375" style="39" customWidth="1"/>
    <col min="8937" max="8942" width="8.85546875" style="39" customWidth="1"/>
    <col min="8943" max="8944" width="9.140625" style="39" customWidth="1"/>
    <col min="8945" max="9189" width="9.140625" style="39"/>
    <col min="9190" max="9190" width="4.42578125" style="39" customWidth="1"/>
    <col min="9191" max="9191" width="32.28515625" style="39" customWidth="1"/>
    <col min="9192" max="9192" width="7.7109375" style="39" customWidth="1"/>
    <col min="9193" max="9198" width="8.85546875" style="39" customWidth="1"/>
    <col min="9199" max="9200" width="9.140625" style="39" customWidth="1"/>
    <col min="9201" max="9445" width="9.140625" style="39"/>
    <col min="9446" max="9446" width="4.42578125" style="39" customWidth="1"/>
    <col min="9447" max="9447" width="32.28515625" style="39" customWidth="1"/>
    <col min="9448" max="9448" width="7.7109375" style="39" customWidth="1"/>
    <col min="9449" max="9454" width="8.85546875" style="39" customWidth="1"/>
    <col min="9455" max="9456" width="9.140625" style="39" customWidth="1"/>
    <col min="9457" max="9701" width="9.140625" style="39"/>
    <col min="9702" max="9702" width="4.42578125" style="39" customWidth="1"/>
    <col min="9703" max="9703" width="32.28515625" style="39" customWidth="1"/>
    <col min="9704" max="9704" width="7.7109375" style="39" customWidth="1"/>
    <col min="9705" max="9710" width="8.85546875" style="39" customWidth="1"/>
    <col min="9711" max="9712" width="9.140625" style="39" customWidth="1"/>
    <col min="9713" max="9957" width="9.140625" style="39"/>
    <col min="9958" max="9958" width="4.42578125" style="39" customWidth="1"/>
    <col min="9959" max="9959" width="32.28515625" style="39" customWidth="1"/>
    <col min="9960" max="9960" width="7.7109375" style="39" customWidth="1"/>
    <col min="9961" max="9966" width="8.85546875" style="39" customWidth="1"/>
    <col min="9967" max="9968" width="9.140625" style="39" customWidth="1"/>
    <col min="9969" max="10213" width="9.140625" style="39"/>
    <col min="10214" max="10214" width="4.42578125" style="39" customWidth="1"/>
    <col min="10215" max="10215" width="32.28515625" style="39" customWidth="1"/>
    <col min="10216" max="10216" width="7.7109375" style="39" customWidth="1"/>
    <col min="10217" max="10222" width="8.85546875" style="39" customWidth="1"/>
    <col min="10223" max="10224" width="9.140625" style="39" customWidth="1"/>
    <col min="10225" max="10469" width="9.140625" style="39"/>
    <col min="10470" max="10470" width="4.42578125" style="39" customWidth="1"/>
    <col min="10471" max="10471" width="32.28515625" style="39" customWidth="1"/>
    <col min="10472" max="10472" width="7.7109375" style="39" customWidth="1"/>
    <col min="10473" max="10478" width="8.85546875" style="39" customWidth="1"/>
    <col min="10479" max="10480" width="9.140625" style="39" customWidth="1"/>
    <col min="10481" max="10725" width="9.140625" style="39"/>
    <col min="10726" max="10726" width="4.42578125" style="39" customWidth="1"/>
    <col min="10727" max="10727" width="32.28515625" style="39" customWidth="1"/>
    <col min="10728" max="10728" width="7.7109375" style="39" customWidth="1"/>
    <col min="10729" max="10734" width="8.85546875" style="39" customWidth="1"/>
    <col min="10735" max="10736" width="9.140625" style="39" customWidth="1"/>
    <col min="10737" max="10981" width="9.140625" style="39"/>
    <col min="10982" max="10982" width="4.42578125" style="39" customWidth="1"/>
    <col min="10983" max="10983" width="32.28515625" style="39" customWidth="1"/>
    <col min="10984" max="10984" width="7.7109375" style="39" customWidth="1"/>
    <col min="10985" max="10990" width="8.85546875" style="39" customWidth="1"/>
    <col min="10991" max="10992" width="9.140625" style="39" customWidth="1"/>
    <col min="10993" max="11237" width="9.140625" style="39"/>
    <col min="11238" max="11238" width="4.42578125" style="39" customWidth="1"/>
    <col min="11239" max="11239" width="32.28515625" style="39" customWidth="1"/>
    <col min="11240" max="11240" width="7.7109375" style="39" customWidth="1"/>
    <col min="11241" max="11246" width="8.85546875" style="39" customWidth="1"/>
    <col min="11247" max="11248" width="9.140625" style="39" customWidth="1"/>
    <col min="11249" max="11493" width="9.140625" style="39"/>
    <col min="11494" max="11494" width="4.42578125" style="39" customWidth="1"/>
    <col min="11495" max="11495" width="32.28515625" style="39" customWidth="1"/>
    <col min="11496" max="11496" width="7.7109375" style="39" customWidth="1"/>
    <col min="11497" max="11502" width="8.85546875" style="39" customWidth="1"/>
    <col min="11503" max="11504" width="9.140625" style="39" customWidth="1"/>
    <col min="11505" max="11749" width="9.140625" style="39"/>
    <col min="11750" max="11750" width="4.42578125" style="39" customWidth="1"/>
    <col min="11751" max="11751" width="32.28515625" style="39" customWidth="1"/>
    <col min="11752" max="11752" width="7.7109375" style="39" customWidth="1"/>
    <col min="11753" max="11758" width="8.85546875" style="39" customWidth="1"/>
    <col min="11759" max="11760" width="9.140625" style="39" customWidth="1"/>
    <col min="11761" max="12005" width="9.140625" style="39"/>
    <col min="12006" max="12006" width="4.42578125" style="39" customWidth="1"/>
    <col min="12007" max="12007" width="32.28515625" style="39" customWidth="1"/>
    <col min="12008" max="12008" width="7.7109375" style="39" customWidth="1"/>
    <col min="12009" max="12014" width="8.85546875" style="39" customWidth="1"/>
    <col min="12015" max="12016" width="9.140625" style="39" customWidth="1"/>
    <col min="12017" max="12261" width="9.140625" style="39"/>
    <col min="12262" max="12262" width="4.42578125" style="39" customWidth="1"/>
    <col min="12263" max="12263" width="32.28515625" style="39" customWidth="1"/>
    <col min="12264" max="12264" width="7.7109375" style="39" customWidth="1"/>
    <col min="12265" max="12270" width="8.85546875" style="39" customWidth="1"/>
    <col min="12271" max="12272" width="9.140625" style="39" customWidth="1"/>
    <col min="12273" max="12517" width="9.140625" style="39"/>
    <col min="12518" max="12518" width="4.42578125" style="39" customWidth="1"/>
    <col min="12519" max="12519" width="32.28515625" style="39" customWidth="1"/>
    <col min="12520" max="12520" width="7.7109375" style="39" customWidth="1"/>
    <col min="12521" max="12526" width="8.85546875" style="39" customWidth="1"/>
    <col min="12527" max="12528" width="9.140625" style="39" customWidth="1"/>
    <col min="12529" max="12773" width="9.140625" style="39"/>
    <col min="12774" max="12774" width="4.42578125" style="39" customWidth="1"/>
    <col min="12775" max="12775" width="32.28515625" style="39" customWidth="1"/>
    <col min="12776" max="12776" width="7.7109375" style="39" customWidth="1"/>
    <col min="12777" max="12782" width="8.85546875" style="39" customWidth="1"/>
    <col min="12783" max="12784" width="9.140625" style="39" customWidth="1"/>
    <col min="12785" max="13029" width="9.140625" style="39"/>
    <col min="13030" max="13030" width="4.42578125" style="39" customWidth="1"/>
    <col min="13031" max="13031" width="32.28515625" style="39" customWidth="1"/>
    <col min="13032" max="13032" width="7.7109375" style="39" customWidth="1"/>
    <col min="13033" max="13038" width="8.85546875" style="39" customWidth="1"/>
    <col min="13039" max="13040" width="9.140625" style="39" customWidth="1"/>
    <col min="13041" max="13285" width="9.140625" style="39"/>
    <col min="13286" max="13286" width="4.42578125" style="39" customWidth="1"/>
    <col min="13287" max="13287" width="32.28515625" style="39" customWidth="1"/>
    <col min="13288" max="13288" width="7.7109375" style="39" customWidth="1"/>
    <col min="13289" max="13294" width="8.85546875" style="39" customWidth="1"/>
    <col min="13295" max="13296" width="9.140625" style="39" customWidth="1"/>
    <col min="13297" max="13541" width="9.140625" style="39"/>
    <col min="13542" max="13542" width="4.42578125" style="39" customWidth="1"/>
    <col min="13543" max="13543" width="32.28515625" style="39" customWidth="1"/>
    <col min="13544" max="13544" width="7.7109375" style="39" customWidth="1"/>
    <col min="13545" max="13550" width="8.85546875" style="39" customWidth="1"/>
    <col min="13551" max="13552" width="9.140625" style="39" customWidth="1"/>
    <col min="13553" max="13797" width="9.140625" style="39"/>
    <col min="13798" max="13798" width="4.42578125" style="39" customWidth="1"/>
    <col min="13799" max="13799" width="32.28515625" style="39" customWidth="1"/>
    <col min="13800" max="13800" width="7.7109375" style="39" customWidth="1"/>
    <col min="13801" max="13806" width="8.85546875" style="39" customWidth="1"/>
    <col min="13807" max="13808" width="9.140625" style="39" customWidth="1"/>
    <col min="13809" max="14053" width="9.140625" style="39"/>
    <col min="14054" max="14054" width="4.42578125" style="39" customWidth="1"/>
    <col min="14055" max="14055" width="32.28515625" style="39" customWidth="1"/>
    <col min="14056" max="14056" width="7.7109375" style="39" customWidth="1"/>
    <col min="14057" max="14062" width="8.85546875" style="39" customWidth="1"/>
    <col min="14063" max="14064" width="9.140625" style="39" customWidth="1"/>
    <col min="14065" max="14309" width="9.140625" style="39"/>
    <col min="14310" max="14310" width="4.42578125" style="39" customWidth="1"/>
    <col min="14311" max="14311" width="32.28515625" style="39" customWidth="1"/>
    <col min="14312" max="14312" width="7.7109375" style="39" customWidth="1"/>
    <col min="14313" max="14318" width="8.85546875" style="39" customWidth="1"/>
    <col min="14319" max="14320" width="9.140625" style="39" customWidth="1"/>
    <col min="14321" max="14565" width="9.140625" style="39"/>
    <col min="14566" max="14566" width="4.42578125" style="39" customWidth="1"/>
    <col min="14567" max="14567" width="32.28515625" style="39" customWidth="1"/>
    <col min="14568" max="14568" width="7.7109375" style="39" customWidth="1"/>
    <col min="14569" max="14574" width="8.85546875" style="39" customWidth="1"/>
    <col min="14575" max="14576" width="9.140625" style="39" customWidth="1"/>
    <col min="14577" max="14821" width="9.140625" style="39"/>
    <col min="14822" max="14822" width="4.42578125" style="39" customWidth="1"/>
    <col min="14823" max="14823" width="32.28515625" style="39" customWidth="1"/>
    <col min="14824" max="14824" width="7.7109375" style="39" customWidth="1"/>
    <col min="14825" max="14830" width="8.85546875" style="39" customWidth="1"/>
    <col min="14831" max="14832" width="9.140625" style="39" customWidth="1"/>
    <col min="14833" max="15077" width="9.140625" style="39"/>
    <col min="15078" max="15078" width="4.42578125" style="39" customWidth="1"/>
    <col min="15079" max="15079" width="32.28515625" style="39" customWidth="1"/>
    <col min="15080" max="15080" width="7.7109375" style="39" customWidth="1"/>
    <col min="15081" max="15086" width="8.85546875" style="39" customWidth="1"/>
    <col min="15087" max="15088" width="9.140625" style="39" customWidth="1"/>
    <col min="15089" max="15333" width="9.140625" style="39"/>
    <col min="15334" max="15334" width="4.42578125" style="39" customWidth="1"/>
    <col min="15335" max="15335" width="32.28515625" style="39" customWidth="1"/>
    <col min="15336" max="15336" width="7.7109375" style="39" customWidth="1"/>
    <col min="15337" max="15342" width="8.85546875" style="39" customWidth="1"/>
    <col min="15343" max="15344" width="9.140625" style="39" customWidth="1"/>
    <col min="15345" max="15589" width="9.140625" style="39"/>
    <col min="15590" max="15590" width="4.42578125" style="39" customWidth="1"/>
    <col min="15591" max="15591" width="32.28515625" style="39" customWidth="1"/>
    <col min="15592" max="15592" width="7.7109375" style="39" customWidth="1"/>
    <col min="15593" max="15598" width="8.85546875" style="39" customWidth="1"/>
    <col min="15599" max="15600" width="9.140625" style="39" customWidth="1"/>
    <col min="15601" max="15845" width="9.140625" style="39"/>
    <col min="15846" max="15846" width="4.42578125" style="39" customWidth="1"/>
    <col min="15847" max="15847" width="32.28515625" style="39" customWidth="1"/>
    <col min="15848" max="15848" width="7.7109375" style="39" customWidth="1"/>
    <col min="15849" max="15854" width="8.85546875" style="39" customWidth="1"/>
    <col min="15855" max="15856" width="9.140625" style="39" customWidth="1"/>
    <col min="15857" max="16101" width="9.140625" style="39"/>
    <col min="16102" max="16102" width="4.42578125" style="39" customWidth="1"/>
    <col min="16103" max="16103" width="32.28515625" style="39" customWidth="1"/>
    <col min="16104" max="16104" width="7.7109375" style="39" customWidth="1"/>
    <col min="16105" max="16110" width="8.85546875" style="39" customWidth="1"/>
    <col min="16111" max="16112" width="9.140625" style="39" customWidth="1"/>
    <col min="16113" max="16357" width="9.140625" style="39"/>
    <col min="16358" max="16384" width="10.28515625" style="39" customWidth="1"/>
  </cols>
  <sheetData>
    <row r="1" spans="2:218" ht="33" customHeight="1">
      <c r="B1" s="1391" t="s">
        <v>363</v>
      </c>
      <c r="C1" s="1391"/>
      <c r="D1" s="1391"/>
      <c r="E1" s="1391"/>
      <c r="F1" s="1391"/>
      <c r="G1" s="1391"/>
      <c r="H1" s="1391"/>
    </row>
    <row r="2" spans="2:218" ht="21" customHeight="1">
      <c r="B2" s="1429" t="s">
        <v>364</v>
      </c>
      <c r="C2" s="1429"/>
      <c r="D2" s="1429"/>
      <c r="E2" s="1429"/>
      <c r="F2" s="1429"/>
      <c r="G2" s="1429"/>
      <c r="H2" s="1429"/>
    </row>
    <row r="3" spans="2:218" ht="21" customHeight="1">
      <c r="B3" s="1424" t="s">
        <v>2733</v>
      </c>
      <c r="C3" s="1424"/>
      <c r="D3" s="1424"/>
      <c r="E3" s="1424"/>
      <c r="F3" s="1424"/>
      <c r="G3" s="1424"/>
      <c r="H3" s="1424"/>
    </row>
    <row r="4" spans="2:218">
      <c r="B4" s="1425" t="s">
        <v>2770</v>
      </c>
      <c r="C4" s="1425"/>
      <c r="D4" s="1425"/>
      <c r="E4" s="1425"/>
      <c r="F4" s="1425"/>
      <c r="G4" s="1425"/>
      <c r="H4" s="1425"/>
    </row>
    <row r="5" spans="2:218">
      <c r="B5" s="44"/>
      <c r="C5" s="124"/>
    </row>
    <row r="6" spans="2:218" ht="13.35" customHeight="1">
      <c r="B6" s="1447" t="s">
        <v>17</v>
      </c>
      <c r="C6" s="1419" t="s">
        <v>2</v>
      </c>
      <c r="D6" s="1102" t="s">
        <v>724</v>
      </c>
      <c r="E6" s="1116" t="s">
        <v>3</v>
      </c>
      <c r="F6" s="1381" t="s">
        <v>2637</v>
      </c>
      <c r="G6" s="1382"/>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0"/>
      <c r="AR6" s="80"/>
      <c r="AS6" s="80"/>
      <c r="AT6" s="80"/>
      <c r="AU6" s="80"/>
      <c r="AV6" s="80"/>
      <c r="AW6" s="80"/>
      <c r="AX6" s="80"/>
      <c r="AY6" s="80"/>
      <c r="AZ6" s="80"/>
      <c r="BA6" s="80"/>
      <c r="BB6" s="80"/>
      <c r="BC6" s="80"/>
      <c r="BD6" s="80"/>
      <c r="BE6" s="80"/>
      <c r="BF6" s="80"/>
      <c r="BG6" s="80"/>
      <c r="BH6" s="80"/>
      <c r="BI6" s="80"/>
      <c r="BJ6" s="80"/>
      <c r="BK6" s="80"/>
      <c r="BL6" s="80"/>
      <c r="BM6" s="80"/>
      <c r="BN6" s="80"/>
      <c r="BO6" s="80"/>
      <c r="BP6" s="80"/>
      <c r="BQ6" s="80"/>
      <c r="BR6" s="80"/>
      <c r="BS6" s="80"/>
      <c r="BT6" s="80"/>
      <c r="BU6" s="80"/>
      <c r="BV6" s="80"/>
      <c r="BW6" s="80"/>
      <c r="BX6" s="80"/>
      <c r="BY6" s="80"/>
      <c r="BZ6" s="80"/>
      <c r="CA6" s="80"/>
      <c r="CB6" s="80"/>
      <c r="CC6" s="80"/>
      <c r="CD6" s="80"/>
      <c r="CE6" s="80"/>
      <c r="CF6" s="80"/>
      <c r="CG6" s="80"/>
      <c r="CH6" s="80"/>
      <c r="CI6" s="80"/>
      <c r="CJ6" s="80"/>
      <c r="CK6" s="80"/>
      <c r="CL6" s="80"/>
      <c r="CM6" s="80"/>
      <c r="CN6" s="80"/>
      <c r="CO6" s="80"/>
      <c r="CP6" s="80"/>
      <c r="CQ6" s="80"/>
      <c r="CR6" s="80"/>
      <c r="CS6" s="80"/>
      <c r="CT6" s="80"/>
      <c r="CU6" s="80"/>
      <c r="CV6" s="80"/>
      <c r="CW6" s="80"/>
      <c r="CX6" s="80"/>
      <c r="CY6" s="80"/>
      <c r="CZ6" s="80"/>
      <c r="DA6" s="80"/>
      <c r="DB6" s="80"/>
      <c r="DC6" s="80"/>
      <c r="DD6" s="80"/>
      <c r="DE6" s="80"/>
      <c r="DF6" s="80"/>
      <c r="DG6" s="80"/>
      <c r="DH6" s="80"/>
      <c r="DI6" s="80"/>
      <c r="DJ6" s="80"/>
      <c r="DK6" s="80"/>
      <c r="DL6" s="80"/>
      <c r="DM6" s="80"/>
      <c r="DN6" s="80"/>
      <c r="DO6" s="80"/>
      <c r="DP6" s="80"/>
      <c r="DQ6" s="80"/>
      <c r="DR6" s="80"/>
      <c r="DS6" s="80"/>
      <c r="DT6" s="80"/>
      <c r="DU6" s="80"/>
      <c r="DV6" s="80"/>
      <c r="DW6" s="80"/>
      <c r="DX6" s="80"/>
      <c r="DY6" s="80"/>
      <c r="DZ6" s="80"/>
      <c r="EA6" s="80"/>
      <c r="EB6" s="80"/>
      <c r="EC6" s="80"/>
      <c r="ED6" s="80"/>
      <c r="EE6" s="80"/>
      <c r="EF6" s="80"/>
      <c r="EG6" s="80"/>
      <c r="EH6" s="80"/>
      <c r="EI6" s="80"/>
      <c r="EJ6" s="80"/>
      <c r="EK6" s="80"/>
      <c r="EL6" s="80"/>
      <c r="EM6" s="80"/>
      <c r="EN6" s="80"/>
      <c r="EO6" s="80"/>
      <c r="EP6" s="80"/>
      <c r="EQ6" s="80"/>
      <c r="ER6" s="80"/>
      <c r="ES6" s="80"/>
      <c r="ET6" s="80"/>
      <c r="EU6" s="80"/>
      <c r="EV6" s="80"/>
      <c r="EW6" s="80"/>
      <c r="EX6" s="80"/>
      <c r="EY6" s="80"/>
      <c r="EZ6" s="80"/>
      <c r="FA6" s="80"/>
      <c r="FB6" s="80"/>
      <c r="FC6" s="80"/>
      <c r="FD6" s="80"/>
      <c r="FE6" s="80"/>
      <c r="FF6" s="80"/>
      <c r="FG6" s="80"/>
      <c r="FH6" s="80"/>
      <c r="FI6" s="80"/>
      <c r="FJ6" s="80"/>
      <c r="FK6" s="80"/>
      <c r="FL6" s="80"/>
      <c r="FM6" s="80"/>
      <c r="FN6" s="80"/>
      <c r="FO6" s="80"/>
      <c r="FP6" s="80"/>
      <c r="FQ6" s="80"/>
      <c r="FR6" s="80"/>
      <c r="FS6" s="80"/>
      <c r="FT6" s="80"/>
      <c r="FU6" s="80"/>
      <c r="FV6" s="80"/>
      <c r="FW6" s="80"/>
      <c r="FX6" s="80"/>
      <c r="FY6" s="80"/>
      <c r="FZ6" s="80"/>
      <c r="GA6" s="80"/>
      <c r="GB6" s="80"/>
      <c r="GC6" s="80"/>
      <c r="GD6" s="80"/>
      <c r="GE6" s="80"/>
      <c r="GF6" s="80"/>
      <c r="GG6" s="80"/>
      <c r="GH6" s="80"/>
      <c r="GI6" s="80"/>
      <c r="GJ6" s="80"/>
      <c r="GK6" s="80"/>
      <c r="GL6" s="80"/>
      <c r="GM6" s="80"/>
      <c r="GN6" s="80"/>
      <c r="GO6" s="80"/>
      <c r="GP6" s="80"/>
      <c r="GQ6" s="80"/>
      <c r="GR6" s="80"/>
      <c r="GS6" s="80"/>
      <c r="GT6" s="80"/>
      <c r="GU6" s="80"/>
      <c r="GV6" s="80"/>
      <c r="GW6" s="80"/>
      <c r="GX6" s="80"/>
      <c r="GY6" s="80"/>
      <c r="GZ6" s="80"/>
      <c r="HA6" s="80"/>
      <c r="HB6" s="80"/>
      <c r="HC6" s="80"/>
      <c r="HD6" s="80"/>
      <c r="HE6" s="80"/>
      <c r="HF6" s="80"/>
      <c r="HG6" s="80"/>
      <c r="HH6" s="80"/>
      <c r="HI6" s="80"/>
      <c r="HJ6" s="80"/>
    </row>
    <row r="7" spans="2:218">
      <c r="B7" s="1447"/>
      <c r="C7" s="1406"/>
      <c r="D7" s="1103"/>
      <c r="E7" s="1117"/>
      <c r="F7" s="409" t="s">
        <v>1015</v>
      </c>
      <c r="G7" s="409" t="s">
        <v>1016</v>
      </c>
      <c r="J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c r="BM7" s="80"/>
      <c r="BN7" s="80"/>
      <c r="BO7" s="80"/>
      <c r="BP7" s="80"/>
      <c r="BQ7" s="80"/>
      <c r="BR7" s="80"/>
      <c r="BS7" s="80"/>
      <c r="BT7" s="80"/>
      <c r="BU7" s="80"/>
      <c r="BV7" s="80"/>
      <c r="BW7" s="80"/>
      <c r="BX7" s="80"/>
      <c r="BY7" s="80"/>
      <c r="BZ7" s="80"/>
      <c r="CA7" s="80"/>
      <c r="CB7" s="80"/>
      <c r="CC7" s="80"/>
      <c r="CD7" s="80"/>
      <c r="CE7" s="80"/>
      <c r="CF7" s="80"/>
      <c r="CG7" s="80"/>
      <c r="CH7" s="80"/>
      <c r="CI7" s="80"/>
      <c r="CJ7" s="80"/>
      <c r="CK7" s="80"/>
      <c r="CL7" s="80"/>
      <c r="CM7" s="80"/>
      <c r="CN7" s="80"/>
      <c r="CO7" s="80"/>
      <c r="CP7" s="80"/>
      <c r="CQ7" s="80"/>
      <c r="CR7" s="80"/>
      <c r="CS7" s="80"/>
      <c r="CT7" s="80"/>
      <c r="CU7" s="80"/>
      <c r="CV7" s="80"/>
      <c r="CW7" s="80"/>
      <c r="CX7" s="80"/>
      <c r="CY7" s="80"/>
      <c r="CZ7" s="80"/>
      <c r="DA7" s="80"/>
      <c r="DB7" s="80"/>
      <c r="DC7" s="80"/>
      <c r="DD7" s="80"/>
      <c r="DE7" s="80"/>
      <c r="DF7" s="80"/>
      <c r="DG7" s="80"/>
      <c r="DH7" s="80"/>
      <c r="DI7" s="80"/>
      <c r="DJ7" s="80"/>
      <c r="DK7" s="80"/>
      <c r="DL7" s="80"/>
      <c r="DM7" s="80"/>
      <c r="DN7" s="80"/>
      <c r="DO7" s="80"/>
      <c r="DP7" s="80"/>
      <c r="DQ7" s="80"/>
      <c r="DR7" s="80"/>
      <c r="DS7" s="80"/>
      <c r="DT7" s="80"/>
      <c r="DU7" s="80"/>
      <c r="DV7" s="80"/>
      <c r="DW7" s="80"/>
      <c r="DX7" s="80"/>
      <c r="DY7" s="80"/>
      <c r="DZ7" s="80"/>
      <c r="EA7" s="80"/>
      <c r="EB7" s="80"/>
      <c r="EC7" s="80"/>
      <c r="ED7" s="80"/>
      <c r="EE7" s="80"/>
      <c r="EF7" s="80"/>
      <c r="EG7" s="80"/>
      <c r="EH7" s="80"/>
      <c r="EI7" s="80"/>
      <c r="EJ7" s="80"/>
      <c r="EK7" s="80"/>
      <c r="EL7" s="80"/>
      <c r="EM7" s="80"/>
      <c r="EN7" s="80"/>
      <c r="EO7" s="80"/>
      <c r="EP7" s="80"/>
      <c r="EQ7" s="80"/>
      <c r="ER7" s="80"/>
      <c r="ES7" s="80"/>
      <c r="ET7" s="80"/>
      <c r="EU7" s="80"/>
      <c r="EV7" s="80"/>
      <c r="EW7" s="80"/>
      <c r="EX7" s="80"/>
      <c r="EY7" s="80"/>
      <c r="EZ7" s="80"/>
      <c r="FA7" s="80"/>
      <c r="FB7" s="80"/>
      <c r="FC7" s="80"/>
      <c r="FD7" s="80"/>
      <c r="FE7" s="80"/>
      <c r="FF7" s="80"/>
      <c r="FG7" s="80"/>
      <c r="FH7" s="80"/>
      <c r="FI7" s="80"/>
      <c r="FJ7" s="80"/>
      <c r="FK7" s="80"/>
      <c r="FL7" s="80"/>
      <c r="FM7" s="80"/>
      <c r="FN7" s="80"/>
      <c r="FO7" s="80"/>
      <c r="FP7" s="80"/>
      <c r="FQ7" s="80"/>
      <c r="FR7" s="80"/>
      <c r="FS7" s="80"/>
      <c r="FT7" s="80"/>
      <c r="FU7" s="80"/>
      <c r="FV7" s="80"/>
      <c r="FW7" s="80"/>
      <c r="FX7" s="80"/>
      <c r="FY7" s="80"/>
      <c r="FZ7" s="80"/>
      <c r="GA7" s="80"/>
      <c r="GB7" s="80"/>
      <c r="GC7" s="80"/>
      <c r="GD7" s="80"/>
      <c r="GE7" s="80"/>
      <c r="GF7" s="80"/>
      <c r="GG7" s="80"/>
      <c r="GH7" s="80"/>
      <c r="GI7" s="80"/>
      <c r="GJ7" s="80"/>
      <c r="GK7" s="80"/>
      <c r="GL7" s="80"/>
      <c r="GM7" s="80"/>
      <c r="GN7" s="80"/>
      <c r="GO7" s="80"/>
      <c r="GP7" s="80"/>
      <c r="GQ7" s="80"/>
      <c r="GR7" s="80"/>
      <c r="GS7" s="80"/>
      <c r="GT7" s="80"/>
      <c r="GU7" s="80"/>
      <c r="GV7" s="80"/>
      <c r="GW7" s="80"/>
      <c r="GX7" s="80"/>
      <c r="GY7" s="80"/>
      <c r="GZ7" s="80"/>
      <c r="HA7" s="80"/>
      <c r="HB7" s="80"/>
      <c r="HC7" s="80"/>
      <c r="HD7" s="80"/>
      <c r="HE7" s="80"/>
      <c r="HF7" s="80"/>
      <c r="HG7" s="80"/>
      <c r="HH7" s="80"/>
      <c r="HI7" s="80"/>
      <c r="HJ7" s="80"/>
    </row>
    <row r="8" spans="2:218">
      <c r="B8" s="1420" t="s">
        <v>2731</v>
      </c>
      <c r="C8" s="1443"/>
      <c r="D8" s="1443"/>
      <c r="E8" s="1421"/>
      <c r="F8" s="1420" t="s">
        <v>2671</v>
      </c>
      <c r="G8" s="1421"/>
      <c r="J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row>
    <row r="9" spans="2:218">
      <c r="B9" s="424">
        <v>1</v>
      </c>
      <c r="C9" s="419" t="s">
        <v>365</v>
      </c>
      <c r="D9" s="417"/>
      <c r="E9" s="404" t="s">
        <v>7</v>
      </c>
      <c r="F9" s="391">
        <f>_xlfn.XLOOKUP(L9,[1]VIII_CI_A_3_local4!$AI:$AI,[1]VIII_CI_A_3_local4!$S:$S)</f>
        <v>2.76</v>
      </c>
      <c r="G9" s="420">
        <f>_xlfn.XLOOKUP(L9,[1]VIII_CI_A_3_local4!$AI:$AI,[1]VIII_CI_A_3_local4!$T:$T)</f>
        <v>2.9</v>
      </c>
      <c r="I9" s="154"/>
      <c r="J9" s="110"/>
      <c r="L9" s="852" t="s">
        <v>2155</v>
      </c>
      <c r="Q9" s="110"/>
      <c r="R9" s="110"/>
    </row>
    <row r="10" spans="2:218" ht="15.75">
      <c r="B10" s="398">
        <v>2</v>
      </c>
      <c r="C10" s="421" t="s">
        <v>750</v>
      </c>
      <c r="D10" s="417"/>
      <c r="E10" s="400" t="s">
        <v>7</v>
      </c>
      <c r="F10" s="391">
        <f>_xlfn.XLOOKUP(L10,[1]VIII_CI_A_3_local4!$AI:$AI,[1]VIII_CI_A_3_local4!$S:$S)</f>
        <v>2.5099999999999998</v>
      </c>
      <c r="G10" s="420">
        <f>_xlfn.XLOOKUP(L10,[1]VIII_CI_A_3_local4!$AI:$AI,[1]VIII_CI_A_3_local4!$T:$T)</f>
        <v>2.64</v>
      </c>
      <c r="I10" s="154"/>
      <c r="J10" s="110"/>
      <c r="L10" s="852" t="s">
        <v>2156</v>
      </c>
      <c r="Q10" s="110"/>
      <c r="R10" s="110"/>
    </row>
    <row r="11" spans="2:218" ht="15.75">
      <c r="B11" s="397" t="s">
        <v>42</v>
      </c>
      <c r="C11" s="419" t="s">
        <v>2735</v>
      </c>
      <c r="D11" s="400"/>
      <c r="E11" s="404" t="s">
        <v>7</v>
      </c>
      <c r="F11" s="391" t="s">
        <v>324</v>
      </c>
      <c r="G11" s="420">
        <f>_xlfn.XLOOKUP(L11,[1]VIII_CI_A_3_local4!$AI:$AI,[1]VIII_CI_A_3_local4!$T:$T)</f>
        <v>2.64</v>
      </c>
      <c r="I11" s="154"/>
      <c r="J11" s="110"/>
      <c r="L11" s="852" t="s">
        <v>2157</v>
      </c>
      <c r="Q11" s="110"/>
      <c r="R11" s="110"/>
    </row>
    <row r="12" spans="2:218" ht="25.5">
      <c r="B12" s="397" t="s">
        <v>44</v>
      </c>
      <c r="C12" s="421" t="s">
        <v>751</v>
      </c>
      <c r="D12" s="404"/>
      <c r="E12" s="404" t="s">
        <v>7</v>
      </c>
      <c r="F12" s="391">
        <f>_xlfn.XLOOKUP(L12,[1]VIII_CI_A_3_local4!$AI:$AI,[1]VIII_CI_A_3_local4!$S:$S)</f>
        <v>2.33</v>
      </c>
      <c r="G12" s="600">
        <f>_xlfn.XLOOKUP(L12,[1]VIII_CI_A_3_local4!$AI:$AI,[1]VIII_CI_A_3_local4!$T:$T)</f>
        <v>2.4500000000000002</v>
      </c>
      <c r="I12" s="154"/>
      <c r="J12" s="110"/>
      <c r="L12" s="852" t="s">
        <v>2158</v>
      </c>
      <c r="Q12" s="110"/>
      <c r="R12" s="110"/>
    </row>
    <row r="13" spans="2:218" ht="25.5">
      <c r="B13" s="397" t="s">
        <v>46</v>
      </c>
      <c r="C13" s="421" t="s">
        <v>752</v>
      </c>
      <c r="D13" s="400"/>
      <c r="E13" s="404" t="s">
        <v>7</v>
      </c>
      <c r="F13" s="391">
        <f>_xlfn.XLOOKUP(L13,[1]VIII_CI_A_3_local4!$AI:$AI,[1]VIII_CI_A_3_local4!$S:$S)</f>
        <v>2.33</v>
      </c>
      <c r="G13" s="600">
        <f>_xlfn.XLOOKUP(L13,[1]VIII_CI_A_3_local4!$AI:$AI,[1]VIII_CI_A_3_local4!$T:$T)</f>
        <v>2.4500000000000002</v>
      </c>
      <c r="I13" s="154"/>
      <c r="J13" s="110"/>
      <c r="L13" s="852" t="s">
        <v>2159</v>
      </c>
      <c r="Q13" s="110"/>
      <c r="R13" s="110"/>
    </row>
    <row r="14" spans="2:218" ht="44.45" customHeight="1">
      <c r="B14" s="397" t="s">
        <v>48</v>
      </c>
      <c r="C14" s="421" t="s">
        <v>2771</v>
      </c>
      <c r="D14" s="404"/>
      <c r="E14" s="377" t="s">
        <v>7</v>
      </c>
      <c r="F14" s="391">
        <f>_xlfn.XLOOKUP(L14,[1]VIII_CI_A_3_local4!$AI:$AI,[1]VIII_CI_A_3_local4!$S:$S)</f>
        <v>2.23</v>
      </c>
      <c r="G14" s="600">
        <f>_xlfn.XLOOKUP(L14,[1]VIII_CI_A_3_local4!$AI:$AI,[1]VIII_CI_A_3_local4!$T:$T)</f>
        <v>2.35</v>
      </c>
      <c r="I14" s="154"/>
      <c r="J14" s="110"/>
      <c r="L14" s="852" t="s">
        <v>2160</v>
      </c>
      <c r="Q14" s="110"/>
      <c r="R14" s="110"/>
    </row>
    <row r="15" spans="2:218">
      <c r="B15" s="397" t="s">
        <v>50</v>
      </c>
      <c r="C15" s="422" t="s">
        <v>753</v>
      </c>
      <c r="D15" s="404"/>
      <c r="E15" s="405" t="s">
        <v>7</v>
      </c>
      <c r="F15" s="391">
        <f>_xlfn.XLOOKUP(L15,[1]VIII_CI_A_3_local4!$AI:$AI,[1]VIII_CI_A_3_local4!$S:$S)</f>
        <v>2.19</v>
      </c>
      <c r="G15" s="420">
        <f>_xlfn.XLOOKUP(L15,[1]VIII_CI_A_3_local4!$AI:$AI,[1]VIII_CI_A_3_local4!$T:$T)</f>
        <v>2.31</v>
      </c>
      <c r="I15" s="154"/>
      <c r="J15" s="110"/>
      <c r="L15" s="852" t="s">
        <v>2178</v>
      </c>
      <c r="Q15" s="110"/>
      <c r="R15" s="110"/>
    </row>
    <row r="16" spans="2:218">
      <c r="B16" s="397" t="s">
        <v>52</v>
      </c>
      <c r="C16" s="422" t="s">
        <v>1019</v>
      </c>
      <c r="D16" s="404"/>
      <c r="E16" s="377" t="s">
        <v>7</v>
      </c>
      <c r="F16" s="391">
        <f>_xlfn.XLOOKUP(L16,[1]VIII_CI_A_3_local4!$AI:$AI,[1]VIII_CI_A_3_local4!$S:$S)</f>
        <v>1.83</v>
      </c>
      <c r="G16" s="420">
        <f>_xlfn.XLOOKUP(L16,[1]VIII_CI_A_3_local4!$AI:$AI,[1]VIII_CI_A_3_local4!$T:$T)</f>
        <v>1.93</v>
      </c>
      <c r="I16" s="154"/>
      <c r="J16" s="110"/>
      <c r="L16" s="852" t="s">
        <v>2162</v>
      </c>
      <c r="Q16" s="110"/>
      <c r="R16" s="110"/>
    </row>
    <row r="17" spans="2:218" ht="25.5">
      <c r="B17" s="397" t="s">
        <v>54</v>
      </c>
      <c r="C17" s="423" t="s">
        <v>374</v>
      </c>
      <c r="D17" s="405"/>
      <c r="E17" s="377" t="s">
        <v>7</v>
      </c>
      <c r="F17" s="390">
        <f>G11</f>
        <v>2.64</v>
      </c>
      <c r="G17" s="391" t="s">
        <v>324</v>
      </c>
    </row>
    <row r="18" spans="2:218">
      <c r="B18" s="1448" t="s">
        <v>2732</v>
      </c>
      <c r="C18" s="1449"/>
      <c r="D18" s="1449"/>
      <c r="E18" s="1450"/>
      <c r="F18" s="1416" t="s">
        <v>19</v>
      </c>
      <c r="G18" s="1418"/>
    </row>
    <row r="19" spans="2:218">
      <c r="B19" s="1403">
        <v>10</v>
      </c>
      <c r="C19" s="1444" t="s">
        <v>748</v>
      </c>
      <c r="D19" s="425" t="s">
        <v>725</v>
      </c>
      <c r="E19" s="425" t="s">
        <v>7</v>
      </c>
      <c r="F19" s="391">
        <f>_xlfn.XLOOKUP(L19,[1]VIII_CI_A_3_local4!$AI:$AI,[1]VIII_CI_A_3_local4!$S:$S)</f>
        <v>1.73</v>
      </c>
      <c r="G19" s="391">
        <f>_xlfn.XLOOKUP(L19,[1]VIII_CI_A_3_local4!$AI:$AI,[1]VIII_CI_A_3_local4!$T:$T)</f>
        <v>1.82</v>
      </c>
      <c r="L19" s="866" t="s">
        <v>2163</v>
      </c>
    </row>
    <row r="20" spans="2:218">
      <c r="B20" s="1191"/>
      <c r="C20" s="1445"/>
      <c r="D20" s="425" t="s">
        <v>726</v>
      </c>
      <c r="E20" s="425" t="s">
        <v>7</v>
      </c>
      <c r="F20" s="391">
        <f>_xlfn.XLOOKUP(L20,[1]VIII_CI_A_3_local4!$AI:$AI,[1]VIII_CI_A_3_local4!$S:$S)</f>
        <v>1.64</v>
      </c>
      <c r="G20" s="391">
        <f>_xlfn.XLOOKUP(L20,[1]VIII_CI_A_3_local4!$AI:$AI,[1]VIII_CI_A_3_local4!$T:$T)</f>
        <v>1.73</v>
      </c>
      <c r="L20" s="866" t="s">
        <v>2164</v>
      </c>
    </row>
    <row r="21" spans="2:218">
      <c r="B21" s="1192"/>
      <c r="C21" s="1446"/>
      <c r="D21" s="425" t="s">
        <v>639</v>
      </c>
      <c r="E21" s="425" t="s">
        <v>7</v>
      </c>
      <c r="F21" s="391">
        <f>_xlfn.XLOOKUP(L21,[1]VIII_CI_A_3_local4!$AI:$AI,[1]VIII_CI_A_3_local4!$S:$S)</f>
        <v>1.5</v>
      </c>
      <c r="G21" s="391">
        <f>_xlfn.XLOOKUP(L21,[1]VIII_CI_A_3_local4!$AI:$AI,[1]VIII_CI_A_3_local4!$T:$T)</f>
        <v>1.58</v>
      </c>
      <c r="L21" s="866" t="s">
        <v>2165</v>
      </c>
    </row>
    <row r="22" spans="2:218">
      <c r="B22" s="1403">
        <v>11</v>
      </c>
      <c r="C22" s="1444" t="s">
        <v>747</v>
      </c>
      <c r="D22" s="398" t="s">
        <v>725</v>
      </c>
      <c r="E22" s="427" t="s">
        <v>7</v>
      </c>
      <c r="F22" s="391">
        <f>_xlfn.XLOOKUP(L22,[1]VIII_CI_A_3_local4!$AI:$AI,[1]VIII_CI_A_3_local4!$S:$S)</f>
        <v>1.69</v>
      </c>
      <c r="G22" s="391">
        <f>_xlfn.XLOOKUP(L22,[1]VIII_CI_A_3_local4!$AI:$AI,[1]VIII_CI_A_3_local4!$T:$T)</f>
        <v>1.78</v>
      </c>
      <c r="L22" s="866" t="s">
        <v>2166</v>
      </c>
    </row>
    <row r="23" spans="2:218">
      <c r="B23" s="1191"/>
      <c r="C23" s="1445"/>
      <c r="D23" s="398" t="s">
        <v>726</v>
      </c>
      <c r="E23" s="427" t="s">
        <v>7</v>
      </c>
      <c r="F23" s="391">
        <f>_xlfn.XLOOKUP(L23,[1]VIII_CI_A_3_local4!$AI:$AI,[1]VIII_CI_A_3_local4!$S:$S)</f>
        <v>1.61</v>
      </c>
      <c r="G23" s="391">
        <f>_xlfn.XLOOKUP(L23,[1]VIII_CI_A_3_local4!$AI:$AI,[1]VIII_CI_A_3_local4!$T:$T)</f>
        <v>1.69</v>
      </c>
      <c r="L23" s="866" t="s">
        <v>2167</v>
      </c>
      <c r="Q23" s="110"/>
      <c r="R23" s="110"/>
    </row>
    <row r="24" spans="2:218">
      <c r="B24" s="1191"/>
      <c r="C24" s="1445"/>
      <c r="D24" s="398" t="s">
        <v>639</v>
      </c>
      <c r="E24" s="427" t="s">
        <v>7</v>
      </c>
      <c r="F24" s="391">
        <f>_xlfn.XLOOKUP(L24,[1]VIII_CI_A_3_local4!$AI:$AI,[1]VIII_CI_A_3_local4!$S:$S)</f>
        <v>1.45</v>
      </c>
      <c r="G24" s="391">
        <f>_xlfn.XLOOKUP(L24,[1]VIII_CI_A_3_local4!$AI:$AI,[1]VIII_CI_A_3_local4!$T:$T)</f>
        <v>1.53</v>
      </c>
      <c r="L24" s="866" t="s">
        <v>2168</v>
      </c>
      <c r="Q24" s="110"/>
      <c r="R24" s="110"/>
    </row>
    <row r="25" spans="2:218">
      <c r="B25" s="1192"/>
      <c r="C25" s="1446"/>
      <c r="D25" s="398" t="s">
        <v>34</v>
      </c>
      <c r="E25" s="427" t="s">
        <v>7</v>
      </c>
      <c r="F25" s="391">
        <f>_xlfn.XLOOKUP(L25,[1]VIII_CI_A_3_local4!$AI:$AI,[1]VIII_CI_A_3_local4!$S:$S)</f>
        <v>1.33</v>
      </c>
      <c r="G25" s="391">
        <f>_xlfn.XLOOKUP(L25,[1]VIII_CI_A_3_local4!$AI:$AI,[1]VIII_CI_A_3_local4!$T:$T)</f>
        <v>1.4</v>
      </c>
      <c r="L25" s="866" t="s">
        <v>2169</v>
      </c>
      <c r="Q25" s="110"/>
      <c r="R25" s="110"/>
    </row>
    <row r="26" spans="2:218" s="8" customFormat="1">
      <c r="B26" s="1402" t="s">
        <v>262</v>
      </c>
      <c r="C26" s="1413" t="s">
        <v>2884</v>
      </c>
      <c r="D26" s="175" t="s">
        <v>725</v>
      </c>
      <c r="E26" s="992" t="s">
        <v>7</v>
      </c>
      <c r="F26" s="462">
        <f t="shared" ref="F26:G29" si="0">F22</f>
        <v>1.69</v>
      </c>
      <c r="G26" s="462">
        <f t="shared" si="0"/>
        <v>1.78</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39"/>
      <c r="BM26" s="39"/>
      <c r="BN26" s="39"/>
      <c r="BO26" s="39"/>
      <c r="BP26" s="39"/>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39"/>
      <c r="DE26" s="39"/>
      <c r="DF26" s="39"/>
      <c r="DG26" s="39"/>
      <c r="DH26" s="39"/>
      <c r="DI26" s="39"/>
      <c r="DJ26" s="39"/>
      <c r="DK26" s="39"/>
      <c r="DL26" s="39"/>
      <c r="DM26" s="39"/>
      <c r="DN26" s="39"/>
      <c r="DO26" s="39"/>
      <c r="DP26" s="39"/>
      <c r="DQ26" s="39"/>
      <c r="DR26" s="39"/>
      <c r="DS26" s="39"/>
      <c r="DT26" s="39"/>
      <c r="DU26" s="39"/>
      <c r="DV26" s="39"/>
      <c r="DW26" s="39"/>
      <c r="DX26" s="39"/>
      <c r="DY26" s="39"/>
      <c r="DZ26" s="39"/>
      <c r="EA26" s="39"/>
      <c r="EB26" s="39"/>
      <c r="EC26" s="39"/>
      <c r="ED26" s="39"/>
      <c r="EE26" s="39"/>
      <c r="EF26" s="39"/>
      <c r="EG26" s="39"/>
      <c r="EH26" s="39"/>
      <c r="EI26" s="39"/>
      <c r="EJ26" s="39"/>
      <c r="EK26" s="39"/>
      <c r="EL26" s="39"/>
      <c r="EM26" s="39"/>
      <c r="EN26" s="39"/>
      <c r="EO26" s="39"/>
      <c r="EP26" s="39"/>
      <c r="EQ26" s="39"/>
      <c r="ER26" s="39"/>
      <c r="ES26" s="39"/>
      <c r="ET26" s="39"/>
      <c r="EU26" s="39"/>
      <c r="EV26" s="39"/>
      <c r="EW26" s="39"/>
      <c r="EX26" s="39"/>
      <c r="EY26" s="39"/>
      <c r="EZ26" s="39"/>
      <c r="FA26" s="39"/>
      <c r="FB26" s="39"/>
      <c r="FC26" s="39"/>
      <c r="FD26" s="39"/>
      <c r="FE26" s="39"/>
      <c r="FF26" s="39"/>
      <c r="FG26" s="39"/>
      <c r="FH26" s="39"/>
      <c r="FI26" s="39"/>
      <c r="FJ26" s="39"/>
      <c r="FK26" s="39"/>
      <c r="FL26" s="39"/>
      <c r="FM26" s="39"/>
      <c r="FN26" s="39"/>
      <c r="FO26" s="39"/>
      <c r="FP26" s="39"/>
      <c r="FQ26" s="39"/>
      <c r="FR26" s="39"/>
      <c r="FS26" s="39"/>
      <c r="FT26" s="39"/>
      <c r="FU26" s="39"/>
      <c r="FV26" s="39"/>
      <c r="FW26" s="39"/>
      <c r="FX26" s="39"/>
      <c r="FY26" s="39"/>
      <c r="FZ26" s="39"/>
      <c r="GA26" s="39"/>
      <c r="GB26" s="39"/>
      <c r="GC26" s="39"/>
      <c r="GD26" s="39"/>
      <c r="GE26" s="39"/>
      <c r="GF26" s="39"/>
      <c r="GG26" s="39"/>
      <c r="GH26" s="39"/>
      <c r="GI26" s="39"/>
      <c r="GJ26" s="39"/>
      <c r="GK26" s="39"/>
      <c r="GL26" s="39"/>
      <c r="GM26" s="39"/>
      <c r="GN26" s="39"/>
      <c r="GO26" s="39"/>
      <c r="GP26" s="39"/>
      <c r="GQ26" s="39"/>
      <c r="GR26" s="39"/>
      <c r="GS26" s="39"/>
      <c r="GT26" s="39"/>
    </row>
    <row r="27" spans="2:218" s="8" customFormat="1">
      <c r="B27" s="1389"/>
      <c r="C27" s="1414"/>
      <c r="D27" s="387" t="s">
        <v>726</v>
      </c>
      <c r="E27" s="992" t="s">
        <v>7</v>
      </c>
      <c r="F27" s="462">
        <f t="shared" si="0"/>
        <v>1.61</v>
      </c>
      <c r="G27" s="462">
        <f t="shared" si="0"/>
        <v>1.69</v>
      </c>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c r="BM27" s="39"/>
      <c r="BN27" s="39"/>
      <c r="BO27" s="39"/>
      <c r="BP27" s="39"/>
      <c r="BQ27" s="39"/>
      <c r="BR27" s="39"/>
      <c r="BS27" s="39"/>
      <c r="BT27" s="39"/>
      <c r="BU27" s="39"/>
      <c r="BV27" s="39"/>
      <c r="BW27" s="39"/>
      <c r="BX27" s="39"/>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39"/>
      <c r="DE27" s="39"/>
      <c r="DF27" s="39"/>
      <c r="DG27" s="39"/>
      <c r="DH27" s="39"/>
      <c r="DI27" s="39"/>
      <c r="DJ27" s="39"/>
      <c r="DK27" s="39"/>
      <c r="DL27" s="39"/>
      <c r="DM27" s="39"/>
      <c r="DN27" s="39"/>
      <c r="DO27" s="39"/>
      <c r="DP27" s="39"/>
      <c r="DQ27" s="39"/>
      <c r="DR27" s="39"/>
      <c r="DS27" s="39"/>
      <c r="DT27" s="39"/>
      <c r="DU27" s="39"/>
      <c r="DV27" s="39"/>
      <c r="DW27" s="39"/>
      <c r="DX27" s="39"/>
      <c r="DY27" s="39"/>
      <c r="DZ27" s="39"/>
      <c r="EA27" s="39"/>
      <c r="EB27" s="39"/>
      <c r="EC27" s="39"/>
      <c r="ED27" s="39"/>
      <c r="EE27" s="39"/>
      <c r="EF27" s="39"/>
      <c r="EG27" s="39"/>
      <c r="EH27" s="39"/>
      <c r="EI27" s="39"/>
      <c r="EJ27" s="39"/>
      <c r="EK27" s="39"/>
      <c r="EL27" s="39"/>
      <c r="EM27" s="39"/>
      <c r="EN27" s="39"/>
      <c r="EO27" s="39"/>
      <c r="EP27" s="39"/>
      <c r="EQ27" s="39"/>
      <c r="ER27" s="39"/>
      <c r="ES27" s="39"/>
      <c r="ET27" s="39"/>
      <c r="EU27" s="39"/>
      <c r="EV27" s="39"/>
      <c r="EW27" s="39"/>
      <c r="EX27" s="39"/>
      <c r="EY27" s="39"/>
      <c r="EZ27" s="39"/>
      <c r="FA27" s="39"/>
      <c r="FB27" s="39"/>
      <c r="FC27" s="39"/>
      <c r="FD27" s="39"/>
      <c r="FE27" s="39"/>
      <c r="FF27" s="39"/>
      <c r="FG27" s="39"/>
      <c r="FH27" s="39"/>
      <c r="FI27" s="39"/>
      <c r="FJ27" s="39"/>
      <c r="FK27" s="39"/>
      <c r="FL27" s="39"/>
      <c r="FM27" s="39"/>
      <c r="FN27" s="39"/>
      <c r="FO27" s="39"/>
      <c r="FP27" s="39"/>
      <c r="FQ27" s="39"/>
      <c r="FR27" s="39"/>
      <c r="FS27" s="39"/>
      <c r="FT27" s="39"/>
      <c r="FU27" s="39"/>
      <c r="FV27" s="39"/>
      <c r="FW27" s="39"/>
      <c r="FX27" s="39"/>
      <c r="FY27" s="39"/>
      <c r="FZ27" s="39"/>
      <c r="GA27" s="39"/>
      <c r="GB27" s="39"/>
      <c r="GC27" s="39"/>
      <c r="GD27" s="39"/>
      <c r="GE27" s="39"/>
      <c r="GF27" s="39"/>
      <c r="GG27" s="39"/>
      <c r="GH27" s="39"/>
      <c r="GI27" s="39"/>
      <c r="GJ27" s="39"/>
      <c r="GK27" s="39"/>
      <c r="GL27" s="39"/>
      <c r="GM27" s="39"/>
      <c r="GN27" s="39"/>
      <c r="GO27" s="39"/>
      <c r="GP27" s="39"/>
      <c r="GQ27" s="39"/>
      <c r="GR27" s="39"/>
      <c r="GS27" s="39"/>
      <c r="GT27" s="39"/>
    </row>
    <row r="28" spans="2:218" s="8" customFormat="1">
      <c r="B28" s="1389"/>
      <c r="C28" s="1414"/>
      <c r="D28" s="387" t="s">
        <v>639</v>
      </c>
      <c r="E28" s="992" t="s">
        <v>7</v>
      </c>
      <c r="F28" s="462">
        <f t="shared" si="0"/>
        <v>1.45</v>
      </c>
      <c r="G28" s="462">
        <f t="shared" si="0"/>
        <v>1.53</v>
      </c>
      <c r="H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c r="BK28" s="39"/>
      <c r="BL28" s="39"/>
      <c r="BM28" s="39"/>
      <c r="BN28" s="39"/>
      <c r="BO28" s="39"/>
      <c r="BP28" s="39"/>
      <c r="BQ28" s="39"/>
      <c r="BR28" s="39"/>
      <c r="BS28" s="39"/>
      <c r="BT28" s="39"/>
      <c r="BU28" s="39"/>
      <c r="BV28" s="39"/>
      <c r="BW28" s="39"/>
      <c r="BX28" s="39"/>
      <c r="BY28" s="39"/>
      <c r="BZ28" s="39"/>
      <c r="CA28" s="39"/>
      <c r="CB28" s="39"/>
      <c r="CC28" s="39"/>
      <c r="CD28" s="39"/>
      <c r="CE28" s="39"/>
      <c r="CF28" s="39"/>
      <c r="CG28" s="39"/>
      <c r="CH28" s="39"/>
      <c r="CI28" s="39"/>
      <c r="CJ28" s="39"/>
      <c r="CK28" s="39"/>
      <c r="CL28" s="39"/>
      <c r="CM28" s="39"/>
      <c r="CN28" s="39"/>
      <c r="CO28" s="39"/>
      <c r="CP28" s="39"/>
      <c r="CQ28" s="39"/>
      <c r="CR28" s="39"/>
      <c r="CS28" s="39"/>
      <c r="CT28" s="39"/>
      <c r="CU28" s="39"/>
      <c r="CV28" s="39"/>
      <c r="CW28" s="39"/>
      <c r="CX28" s="39"/>
      <c r="CY28" s="39"/>
      <c r="CZ28" s="39"/>
      <c r="DA28" s="39"/>
      <c r="DB28" s="39"/>
      <c r="DC28" s="39"/>
      <c r="DD28" s="39"/>
      <c r="DE28" s="39"/>
      <c r="DF28" s="39"/>
      <c r="DG28" s="39"/>
      <c r="DH28" s="39"/>
      <c r="DI28" s="39"/>
      <c r="DJ28" s="39"/>
      <c r="DK28" s="39"/>
      <c r="DL28" s="39"/>
      <c r="DM28" s="39"/>
      <c r="DN28" s="39"/>
      <c r="DO28" s="39"/>
      <c r="DP28" s="39"/>
      <c r="DQ28" s="39"/>
      <c r="DR28" s="39"/>
      <c r="DS28" s="39"/>
      <c r="DT28" s="39"/>
      <c r="DU28" s="39"/>
      <c r="DV28" s="39"/>
      <c r="DW28" s="39"/>
      <c r="DX28" s="39"/>
      <c r="DY28" s="39"/>
      <c r="DZ28" s="39"/>
      <c r="EA28" s="39"/>
      <c r="EB28" s="39"/>
      <c r="EC28" s="39"/>
      <c r="ED28" s="39"/>
      <c r="EE28" s="39"/>
      <c r="EF28" s="39"/>
      <c r="EG28" s="39"/>
      <c r="EH28" s="39"/>
      <c r="EI28" s="39"/>
      <c r="EJ28" s="39"/>
      <c r="EK28" s="39"/>
      <c r="EL28" s="39"/>
      <c r="EM28" s="39"/>
      <c r="EN28" s="39"/>
      <c r="EO28" s="39"/>
      <c r="EP28" s="39"/>
      <c r="EQ28" s="39"/>
      <c r="ER28" s="39"/>
      <c r="ES28" s="39"/>
      <c r="ET28" s="39"/>
      <c r="EU28" s="39"/>
      <c r="EV28" s="39"/>
      <c r="EW28" s="39"/>
      <c r="EX28" s="39"/>
      <c r="EY28" s="39"/>
      <c r="EZ28" s="39"/>
      <c r="FA28" s="39"/>
      <c r="FB28" s="39"/>
      <c r="FC28" s="39"/>
      <c r="FD28" s="39"/>
      <c r="FE28" s="39"/>
      <c r="FF28" s="39"/>
      <c r="FG28" s="39"/>
      <c r="FH28" s="39"/>
      <c r="FI28" s="39"/>
      <c r="FJ28" s="39"/>
      <c r="FK28" s="39"/>
      <c r="FL28" s="39"/>
      <c r="FM28" s="39"/>
      <c r="FN28" s="39"/>
      <c r="FO28" s="39"/>
      <c r="FP28" s="39"/>
      <c r="FQ28" s="39"/>
      <c r="FR28" s="39"/>
      <c r="FS28" s="39"/>
      <c r="FT28" s="39"/>
      <c r="FU28" s="39"/>
      <c r="FV28" s="39"/>
      <c r="FW28" s="39"/>
      <c r="FX28" s="39"/>
      <c r="FY28" s="39"/>
      <c r="FZ28" s="39"/>
      <c r="GA28" s="39"/>
      <c r="GB28" s="39"/>
      <c r="GC28" s="39"/>
      <c r="GD28" s="39"/>
      <c r="GE28" s="39"/>
      <c r="GF28" s="39"/>
      <c r="GG28" s="39"/>
      <c r="GH28" s="39"/>
      <c r="GI28" s="39"/>
      <c r="GJ28" s="39"/>
      <c r="GK28" s="39"/>
      <c r="GL28" s="39"/>
      <c r="GM28" s="39"/>
      <c r="GN28" s="39"/>
      <c r="GO28" s="39"/>
      <c r="GP28" s="39"/>
      <c r="GQ28" s="39"/>
      <c r="GR28" s="39"/>
      <c r="GS28" s="39"/>
      <c r="GT28" s="39"/>
    </row>
    <row r="29" spans="2:218" s="8" customFormat="1">
      <c r="B29" s="1390"/>
      <c r="C29" s="1415"/>
      <c r="D29" s="395" t="s">
        <v>34</v>
      </c>
      <c r="E29" s="992" t="s">
        <v>7</v>
      </c>
      <c r="F29" s="462">
        <f t="shared" si="0"/>
        <v>1.33</v>
      </c>
      <c r="G29" s="462">
        <f t="shared" si="0"/>
        <v>1.4</v>
      </c>
      <c r="H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c r="BK29" s="39"/>
      <c r="BL29" s="39"/>
      <c r="BM29" s="39"/>
      <c r="BN29" s="39"/>
      <c r="BO29" s="39"/>
      <c r="BP29" s="39"/>
      <c r="BQ29" s="39"/>
      <c r="BR29" s="39"/>
      <c r="BS29" s="39"/>
      <c r="BT29" s="39"/>
      <c r="BU29" s="39"/>
      <c r="BV29" s="39"/>
      <c r="BW29" s="39"/>
      <c r="BX29" s="39"/>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c r="DM29" s="39"/>
      <c r="DN29" s="39"/>
      <c r="DO29" s="39"/>
      <c r="DP29" s="39"/>
      <c r="DQ29" s="39"/>
      <c r="DR29" s="39"/>
      <c r="DS29" s="39"/>
      <c r="DT29" s="39"/>
      <c r="DU29" s="39"/>
      <c r="DV29" s="39"/>
      <c r="DW29" s="39"/>
      <c r="DX29" s="39"/>
      <c r="DY29" s="39"/>
      <c r="DZ29" s="39"/>
      <c r="EA29" s="39"/>
      <c r="EB29" s="39"/>
      <c r="EC29" s="39"/>
      <c r="ED29" s="39"/>
      <c r="EE29" s="39"/>
      <c r="EF29" s="39"/>
      <c r="EG29" s="39"/>
      <c r="EH29" s="39"/>
      <c r="EI29" s="39"/>
      <c r="EJ29" s="39"/>
      <c r="EK29" s="39"/>
      <c r="EL29" s="39"/>
      <c r="EM29" s="39"/>
      <c r="EN29" s="39"/>
      <c r="EO29" s="39"/>
      <c r="EP29" s="39"/>
      <c r="EQ29" s="39"/>
      <c r="ER29" s="39"/>
      <c r="ES29" s="39"/>
      <c r="ET29" s="39"/>
      <c r="EU29" s="39"/>
      <c r="EV29" s="39"/>
      <c r="EW29" s="39"/>
      <c r="EX29" s="39"/>
      <c r="EY29" s="39"/>
      <c r="EZ29" s="39"/>
      <c r="FA29" s="39"/>
      <c r="FB29" s="39"/>
      <c r="FC29" s="39"/>
      <c r="FD29" s="39"/>
      <c r="FE29" s="39"/>
      <c r="FF29" s="39"/>
      <c r="FG29" s="39"/>
      <c r="FH29" s="39"/>
      <c r="FI29" s="39"/>
      <c r="FJ29" s="39"/>
      <c r="FK29" s="39"/>
      <c r="FL29" s="39"/>
      <c r="FM29" s="39"/>
      <c r="FN29" s="39"/>
      <c r="FO29" s="39"/>
      <c r="FP29" s="39"/>
      <c r="FQ29" s="39"/>
      <c r="FR29" s="39"/>
      <c r="FS29" s="39"/>
      <c r="FT29" s="39"/>
      <c r="FU29" s="39"/>
      <c r="FV29" s="39"/>
      <c r="FW29" s="39"/>
      <c r="FX29" s="39"/>
      <c r="FY29" s="39"/>
      <c r="FZ29" s="39"/>
      <c r="GA29" s="39"/>
      <c r="GB29" s="39"/>
      <c r="GC29" s="39"/>
      <c r="GD29" s="39"/>
      <c r="GE29" s="39"/>
      <c r="GF29" s="39"/>
      <c r="GG29" s="39"/>
      <c r="GH29" s="39"/>
      <c r="GI29" s="39"/>
      <c r="GJ29" s="39"/>
      <c r="GK29" s="39"/>
      <c r="GL29" s="39"/>
      <c r="GM29" s="39"/>
      <c r="GN29" s="39"/>
      <c r="GO29" s="39"/>
      <c r="GP29" s="39"/>
      <c r="GQ29" s="39"/>
      <c r="GR29" s="39"/>
      <c r="GS29" s="39"/>
      <c r="GT29" s="39"/>
    </row>
    <row r="30" spans="2:218">
      <c r="B30" s="1451" t="s">
        <v>264</v>
      </c>
      <c r="C30" s="1440" t="s">
        <v>2885</v>
      </c>
      <c r="D30" s="398" t="s">
        <v>725</v>
      </c>
      <c r="E30" s="427" t="s">
        <v>32</v>
      </c>
      <c r="F30" s="391">
        <f>_xlfn.XLOOKUP(L30,[1]VIII_CI_A_3_local4!$AI:$AI,[1]VIII_CI_A_3_local4!$S:$S)</f>
        <v>1.34</v>
      </c>
      <c r="G30" s="391">
        <f>_xlfn.XLOOKUP(L30,[1]VIII_CI_A_3_local4!$AI:$AI,[1]VIII_CI_A_3_local4!$T:$T)</f>
        <v>1.41</v>
      </c>
      <c r="L30" s="866" t="s">
        <v>2170</v>
      </c>
      <c r="Q30" s="110"/>
      <c r="R30" s="110"/>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c r="CC30" s="83"/>
      <c r="CD30" s="83"/>
      <c r="CE30" s="83"/>
      <c r="CF30" s="83"/>
      <c r="CG30" s="83"/>
      <c r="CH30" s="83"/>
      <c r="CI30" s="83"/>
      <c r="CJ30" s="83"/>
      <c r="CK30" s="83"/>
      <c r="CL30" s="83"/>
      <c r="CM30" s="83"/>
      <c r="CN30" s="83"/>
      <c r="CO30" s="83"/>
      <c r="CP30" s="83"/>
      <c r="CQ30" s="83"/>
      <c r="CR30" s="83"/>
      <c r="CS30" s="83"/>
      <c r="CT30" s="83"/>
      <c r="CU30" s="83"/>
      <c r="CV30" s="83"/>
      <c r="CW30" s="83"/>
      <c r="CX30" s="83"/>
      <c r="CY30" s="83"/>
      <c r="CZ30" s="83"/>
      <c r="DA30" s="83"/>
      <c r="DB30" s="83"/>
      <c r="DC30" s="83"/>
      <c r="DD30" s="83"/>
      <c r="DE30" s="83"/>
      <c r="DF30" s="83"/>
      <c r="DG30" s="83"/>
      <c r="DH30" s="83"/>
      <c r="DI30" s="83"/>
      <c r="DJ30" s="83"/>
      <c r="DK30" s="83"/>
      <c r="DL30" s="83"/>
      <c r="DM30" s="83"/>
      <c r="DN30" s="83"/>
      <c r="DO30" s="83"/>
      <c r="DP30" s="83"/>
      <c r="DQ30" s="83"/>
      <c r="DR30" s="83"/>
      <c r="DS30" s="83"/>
      <c r="DT30" s="83"/>
      <c r="DU30" s="83"/>
      <c r="DV30" s="83"/>
      <c r="DW30" s="83"/>
      <c r="DX30" s="83"/>
      <c r="DY30" s="83"/>
      <c r="DZ30" s="83"/>
      <c r="EA30" s="83"/>
      <c r="EB30" s="83"/>
      <c r="EC30" s="83"/>
      <c r="ED30" s="83"/>
      <c r="EE30" s="83"/>
      <c r="EF30" s="83"/>
      <c r="EG30" s="83"/>
      <c r="EH30" s="83"/>
      <c r="EI30" s="83"/>
      <c r="EJ30" s="83"/>
      <c r="EK30" s="83"/>
      <c r="EL30" s="83"/>
      <c r="EM30" s="83"/>
      <c r="EN30" s="83"/>
      <c r="EO30" s="83"/>
      <c r="EP30" s="83"/>
      <c r="EQ30" s="83"/>
      <c r="ER30" s="83"/>
      <c r="ES30" s="83"/>
      <c r="ET30" s="83"/>
      <c r="EU30" s="83"/>
      <c r="EV30" s="83"/>
      <c r="EW30" s="83"/>
      <c r="EX30" s="83"/>
      <c r="EY30" s="83"/>
      <c r="EZ30" s="83"/>
      <c r="FA30" s="83"/>
      <c r="FB30" s="83"/>
      <c r="FC30" s="83"/>
      <c r="FD30" s="83"/>
      <c r="FE30" s="83"/>
      <c r="FF30" s="83"/>
      <c r="FG30" s="83"/>
      <c r="FH30" s="83"/>
      <c r="FI30" s="83"/>
      <c r="FJ30" s="83"/>
      <c r="FK30" s="83"/>
      <c r="FL30" s="83"/>
      <c r="FM30" s="83"/>
      <c r="FN30" s="83"/>
      <c r="FO30" s="83"/>
      <c r="FP30" s="83"/>
      <c r="FQ30" s="83"/>
      <c r="FR30" s="83"/>
      <c r="FS30" s="83"/>
      <c r="FT30" s="83"/>
      <c r="FU30" s="83"/>
      <c r="FV30" s="83"/>
      <c r="FW30" s="83"/>
      <c r="FX30" s="83"/>
      <c r="FY30" s="83"/>
      <c r="FZ30" s="83"/>
      <c r="GA30" s="83"/>
      <c r="GB30" s="83"/>
      <c r="GC30" s="83"/>
      <c r="GD30" s="83"/>
      <c r="GE30" s="83"/>
      <c r="GF30" s="83"/>
      <c r="GG30" s="83"/>
      <c r="GH30" s="83"/>
      <c r="GI30" s="83"/>
      <c r="GJ30" s="83"/>
      <c r="GK30" s="83"/>
      <c r="GL30" s="83"/>
      <c r="GM30" s="83"/>
      <c r="GN30" s="83"/>
      <c r="GO30" s="83"/>
      <c r="GP30" s="83"/>
      <c r="GQ30" s="83"/>
      <c r="GR30" s="83"/>
      <c r="GS30" s="83"/>
      <c r="GT30" s="83"/>
      <c r="GU30" s="83"/>
      <c r="GV30" s="83"/>
      <c r="GW30" s="83"/>
      <c r="GX30" s="83"/>
      <c r="GY30" s="83"/>
      <c r="GZ30" s="83"/>
      <c r="HA30" s="83"/>
      <c r="HB30" s="83"/>
      <c r="HC30" s="83"/>
      <c r="HD30" s="83"/>
      <c r="HE30" s="83"/>
      <c r="HF30" s="83"/>
      <c r="HG30" s="83"/>
      <c r="HH30" s="83"/>
      <c r="HI30" s="83"/>
      <c r="HJ30" s="83"/>
    </row>
    <row r="31" spans="2:218">
      <c r="B31" s="1451"/>
      <c r="C31" s="1440"/>
      <c r="D31" s="398" t="s">
        <v>726</v>
      </c>
      <c r="E31" s="427" t="s">
        <v>32</v>
      </c>
      <c r="F31" s="391">
        <f>_xlfn.XLOOKUP(L31,[1]VIII_CI_A_3_local4!$AI:$AI,[1]VIII_CI_A_3_local4!$S:$S)</f>
        <v>1.26</v>
      </c>
      <c r="G31" s="391">
        <f>_xlfn.XLOOKUP(L31,[1]VIII_CI_A_3_local4!$AI:$AI,[1]VIII_CI_A_3_local4!$T:$T)</f>
        <v>1.33</v>
      </c>
      <c r="L31" s="866" t="s">
        <v>2171</v>
      </c>
      <c r="Q31" s="110"/>
      <c r="R31" s="110"/>
    </row>
    <row r="32" spans="2:218">
      <c r="B32" s="1451"/>
      <c r="C32" s="1440"/>
      <c r="D32" s="398" t="s">
        <v>639</v>
      </c>
      <c r="E32" s="427" t="s">
        <v>32</v>
      </c>
      <c r="F32" s="391">
        <f>_xlfn.XLOOKUP(L32,[1]VIII_CI_A_3_local4!$AI:$AI,[1]VIII_CI_A_3_local4!$S:$S)</f>
        <v>1.2</v>
      </c>
      <c r="G32" s="391">
        <f>_xlfn.XLOOKUP(L32,[1]VIII_CI_A_3_local4!$AI:$AI,[1]VIII_CI_A_3_local4!$T:$T)</f>
        <v>1.26</v>
      </c>
      <c r="L32" s="866" t="s">
        <v>2172</v>
      </c>
      <c r="Q32" s="110"/>
      <c r="R32" s="110"/>
    </row>
    <row r="33" spans="1:21">
      <c r="B33" s="1451"/>
      <c r="C33" s="1440"/>
      <c r="D33" s="398" t="s">
        <v>34</v>
      </c>
      <c r="E33" s="427" t="s">
        <v>32</v>
      </c>
      <c r="F33" s="391">
        <f>_xlfn.XLOOKUP(L33,[1]VIII_CI_A_3_local4!$AI:$AI,[1]VIII_CI_A_3_local4!$S:$S)</f>
        <v>1.17</v>
      </c>
      <c r="G33" s="391">
        <f>_xlfn.XLOOKUP(L33,[1]VIII_CI_A_3_local4!$AI:$AI,[1]VIII_CI_A_3_local4!$T:$T)</f>
        <v>1.23</v>
      </c>
      <c r="L33" s="866" t="s">
        <v>2173</v>
      </c>
      <c r="Q33" s="110"/>
      <c r="R33" s="110"/>
    </row>
    <row r="34" spans="1:21">
      <c r="B34" s="1451" t="s">
        <v>265</v>
      </c>
      <c r="C34" s="1440" t="s">
        <v>2886</v>
      </c>
      <c r="D34" s="398" t="s">
        <v>725</v>
      </c>
      <c r="E34" s="427" t="s">
        <v>33</v>
      </c>
      <c r="F34" s="391">
        <f>_xlfn.XLOOKUP(L34,[1]VIII_CI_A_3_local4!$AI:$AI,[1]VIII_CI_A_3_local4!$S:$S)</f>
        <v>1.28</v>
      </c>
      <c r="G34" s="391">
        <f>_xlfn.XLOOKUP(L34,[1]VIII_CI_A_3_local4!$AI:$AI,[1]VIII_CI_A_3_local4!$T:$T)</f>
        <v>1.35</v>
      </c>
      <c r="L34" s="866" t="s">
        <v>2174</v>
      </c>
      <c r="Q34" s="110"/>
      <c r="R34" s="110"/>
    </row>
    <row r="35" spans="1:21">
      <c r="B35" s="1451"/>
      <c r="C35" s="1440"/>
      <c r="D35" s="398" t="s">
        <v>726</v>
      </c>
      <c r="E35" s="427" t="s">
        <v>33</v>
      </c>
      <c r="F35" s="391">
        <f>_xlfn.XLOOKUP(L35,[1]VIII_CI_A_3_local4!$AI:$AI,[1]VIII_CI_A_3_local4!$S:$S)</f>
        <v>1.22</v>
      </c>
      <c r="G35" s="391">
        <f>_xlfn.XLOOKUP(L35,[1]VIII_CI_A_3_local4!$AI:$AI,[1]VIII_CI_A_3_local4!$T:$T)</f>
        <v>1.28</v>
      </c>
      <c r="L35" s="866" t="s">
        <v>2175</v>
      </c>
      <c r="Q35" s="110"/>
      <c r="R35" s="110"/>
    </row>
    <row r="36" spans="1:21">
      <c r="B36" s="1451"/>
      <c r="C36" s="1440"/>
      <c r="D36" s="398" t="s">
        <v>639</v>
      </c>
      <c r="E36" s="427" t="s">
        <v>33</v>
      </c>
      <c r="F36" s="391">
        <f>_xlfn.XLOOKUP(L36,[1]VIII_CI_A_3_local4!$AI:$AI,[1]VIII_CI_A_3_local4!$S:$S)</f>
        <v>1.1599999999999999</v>
      </c>
      <c r="G36" s="391">
        <f>_xlfn.XLOOKUP(L36,[1]VIII_CI_A_3_local4!$AI:$AI,[1]VIII_CI_A_3_local4!$T:$T)</f>
        <v>1.22</v>
      </c>
      <c r="L36" s="866" t="s">
        <v>2176</v>
      </c>
      <c r="Q36" s="110"/>
      <c r="R36" s="110"/>
    </row>
    <row r="37" spans="1:21">
      <c r="B37" s="1451"/>
      <c r="C37" s="1440"/>
      <c r="D37" s="398" t="s">
        <v>34</v>
      </c>
      <c r="E37" s="427" t="s">
        <v>33</v>
      </c>
      <c r="F37" s="391">
        <f>_xlfn.XLOOKUP(L37,[1]VIII_CI_A_3_local4!$AI:$AI,[1]VIII_CI_A_3_local4!$S:$S)</f>
        <v>1.1200000000000001</v>
      </c>
      <c r="G37" s="391">
        <f>_xlfn.XLOOKUP(L37,[1]VIII_CI_A_3_local4!$AI:$AI,[1]VIII_CI_A_3_local4!$T:$T)</f>
        <v>1.18</v>
      </c>
      <c r="L37" s="866" t="s">
        <v>2177</v>
      </c>
      <c r="Q37" s="110"/>
      <c r="R37" s="110"/>
    </row>
    <row r="38" spans="1:21">
      <c r="B38" s="1416" t="s">
        <v>2728</v>
      </c>
      <c r="C38" s="1417"/>
      <c r="D38" s="1417"/>
      <c r="E38" s="1418"/>
      <c r="F38" s="1416" t="s">
        <v>19</v>
      </c>
      <c r="G38" s="1418"/>
    </row>
    <row r="39" spans="1:21">
      <c r="B39" s="1388" t="s">
        <v>266</v>
      </c>
      <c r="C39" s="1093" t="s">
        <v>1090</v>
      </c>
      <c r="D39" s="175" t="s">
        <v>725</v>
      </c>
      <c r="E39" s="140" t="s">
        <v>7</v>
      </c>
      <c r="F39" s="895">
        <f>F22</f>
        <v>1.69</v>
      </c>
      <c r="G39" s="895">
        <f>G22</f>
        <v>1.78</v>
      </c>
    </row>
    <row r="40" spans="1:21">
      <c r="B40" s="1389"/>
      <c r="C40" s="1094"/>
      <c r="D40" s="387" t="s">
        <v>726</v>
      </c>
      <c r="E40" s="140" t="s">
        <v>7</v>
      </c>
      <c r="F40" s="895">
        <f t="shared" ref="F40:G40" si="1">F23</f>
        <v>1.61</v>
      </c>
      <c r="G40" s="895">
        <f t="shared" si="1"/>
        <v>1.69</v>
      </c>
    </row>
    <row r="41" spans="1:21">
      <c r="B41" s="1389"/>
      <c r="C41" s="1094"/>
      <c r="D41" s="387" t="s">
        <v>639</v>
      </c>
      <c r="E41" s="140" t="s">
        <v>7</v>
      </c>
      <c r="F41" s="895">
        <f t="shared" ref="F41:G41" si="2">F24</f>
        <v>1.45</v>
      </c>
      <c r="G41" s="895">
        <f t="shared" si="2"/>
        <v>1.53</v>
      </c>
    </row>
    <row r="42" spans="1:21">
      <c r="B42" s="1390"/>
      <c r="C42" s="1095"/>
      <c r="D42" s="395" t="s">
        <v>34</v>
      </c>
      <c r="E42" s="140" t="s">
        <v>7</v>
      </c>
      <c r="F42" s="895">
        <f t="shared" ref="F42:G42" si="3">F25</f>
        <v>1.33</v>
      </c>
      <c r="G42" s="895">
        <f t="shared" si="3"/>
        <v>1.4</v>
      </c>
    </row>
    <row r="43" spans="1:21" ht="15">
      <c r="B43" s="78" t="s">
        <v>12</v>
      </c>
      <c r="C43" s="174"/>
      <c r="D43" s="173"/>
      <c r="E43" s="83"/>
      <c r="F43" s="704"/>
      <c r="G43" s="705"/>
      <c r="I43" s="182"/>
      <c r="Q43" s="110"/>
    </row>
    <row r="44" spans="1:21">
      <c r="B44" s="1386" t="s">
        <v>2734</v>
      </c>
      <c r="C44" s="1386"/>
      <c r="D44" s="1386"/>
      <c r="E44" s="1386"/>
      <c r="F44" s="1386"/>
      <c r="G44" s="1386"/>
      <c r="I44" s="182"/>
      <c r="Q44" s="110"/>
    </row>
    <row r="45" spans="1:21" ht="27" customHeight="1">
      <c r="B45" s="1386" t="s">
        <v>2883</v>
      </c>
      <c r="C45" s="1386"/>
      <c r="D45" s="1386"/>
      <c r="E45" s="1386"/>
      <c r="F45" s="1386"/>
      <c r="G45" s="1386"/>
      <c r="I45" s="182"/>
      <c r="Q45" s="110"/>
    </row>
    <row r="46" spans="1:21" ht="45" customHeight="1">
      <c r="A46" s="81"/>
      <c r="B46" s="1386" t="s">
        <v>2766</v>
      </c>
      <c r="C46" s="1386"/>
      <c r="D46" s="1386"/>
      <c r="E46" s="1386"/>
      <c r="F46" s="1386"/>
      <c r="G46" s="1386"/>
      <c r="H46" s="81"/>
      <c r="I46" s="81"/>
      <c r="J46" s="81"/>
      <c r="K46" s="81"/>
      <c r="T46" s="110"/>
      <c r="U46" s="110"/>
    </row>
    <row r="47" spans="1:21" ht="13.35" customHeight="1">
      <c r="A47" s="81"/>
      <c r="B47" s="1386" t="s">
        <v>2767</v>
      </c>
      <c r="C47" s="1386"/>
      <c r="D47" s="1386"/>
      <c r="E47" s="1386"/>
      <c r="F47" s="1386"/>
      <c r="H47" s="81"/>
      <c r="I47" s="81"/>
      <c r="J47" s="81"/>
      <c r="K47" s="81"/>
      <c r="T47" s="110"/>
      <c r="U47" s="110"/>
    </row>
    <row r="48" spans="1:21" ht="13.35" customHeight="1">
      <c r="A48" s="81"/>
      <c r="B48" s="1386" t="s">
        <v>2768</v>
      </c>
      <c r="C48" s="1386"/>
      <c r="D48" s="1386"/>
      <c r="E48" s="1386"/>
      <c r="F48" s="1386"/>
      <c r="G48" s="1386"/>
      <c r="H48" s="81"/>
      <c r="I48" s="81"/>
      <c r="J48" s="81"/>
      <c r="K48" s="81"/>
      <c r="T48" s="110"/>
      <c r="U48" s="110"/>
    </row>
  </sheetData>
  <mergeCells count="32">
    <mergeCell ref="B47:F47"/>
    <mergeCell ref="B48:G48"/>
    <mergeCell ref="B18:E18"/>
    <mergeCell ref="F18:G18"/>
    <mergeCell ref="B8:E8"/>
    <mergeCell ref="B30:B33"/>
    <mergeCell ref="C30:C33"/>
    <mergeCell ref="B34:B37"/>
    <mergeCell ref="C34:C37"/>
    <mergeCell ref="B44:G44"/>
    <mergeCell ref="B45:G45"/>
    <mergeCell ref="B46:G46"/>
    <mergeCell ref="F38:G38"/>
    <mergeCell ref="B39:B42"/>
    <mergeCell ref="C39:C42"/>
    <mergeCell ref="F8:G8"/>
    <mergeCell ref="B1:H1"/>
    <mergeCell ref="B2:H2"/>
    <mergeCell ref="B3:H3"/>
    <mergeCell ref="B4:H4"/>
    <mergeCell ref="B6:B7"/>
    <mergeCell ref="C6:C7"/>
    <mergeCell ref="D6:D7"/>
    <mergeCell ref="E6:E7"/>
    <mergeCell ref="F6:G6"/>
    <mergeCell ref="B38:E38"/>
    <mergeCell ref="B26:B29"/>
    <mergeCell ref="C26:C29"/>
    <mergeCell ref="B19:B21"/>
    <mergeCell ref="B22:B25"/>
    <mergeCell ref="C22:C25"/>
    <mergeCell ref="C19:C21"/>
  </mergeCells>
  <pageMargins left="0.47244094488188998" right="0.196850393700787" top="0.47244094488188998" bottom="0.39370078740157499" header="0.31496062992126" footer="0.196850393700787"/>
  <pageSetup paperSize="9" scale="95" firstPageNumber="140" orientation="portrait" useFirstPageNumber="1" r:id="rId1"/>
  <headerFooter alignWithMargins="0">
    <oddHeader>&amp;CDRAFT</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403C3-BB2B-45BD-A090-F0D1E7067063}">
  <sheetPr codeName="Foaie30">
    <tabColor rgb="FFFFFF00"/>
  </sheetPr>
  <dimension ref="A1:HN297"/>
  <sheetViews>
    <sheetView topLeftCell="A264" zoomScale="85" zoomScaleNormal="85" workbookViewId="0">
      <selection activeCell="O141" sqref="A1:XEM297"/>
    </sheetView>
  </sheetViews>
  <sheetFormatPr defaultColWidth="9" defaultRowHeight="12.75"/>
  <cols>
    <col min="1" max="1" width="4.140625" style="507" customWidth="1"/>
    <col min="2" max="2" width="4.42578125" style="510" customWidth="1"/>
    <col min="3" max="3" width="34.7109375" style="507" customWidth="1"/>
    <col min="4" max="4" width="16" style="507" customWidth="1"/>
    <col min="5" max="5" width="9.140625" style="509" customWidth="1"/>
    <col min="6" max="6" width="11" style="507" customWidth="1"/>
    <col min="7" max="7" width="12.140625" style="507" customWidth="1"/>
    <col min="8" max="8" width="9.42578125" style="507" bestFit="1" customWidth="1"/>
    <col min="9" max="11" width="9" style="507" hidden="1" customWidth="1"/>
    <col min="12" max="12" width="7.85546875" style="507" hidden="1" customWidth="1"/>
    <col min="13" max="13" width="8.140625" style="507" hidden="1" customWidth="1"/>
    <col min="14" max="14" width="9" style="508" hidden="1" customWidth="1"/>
    <col min="15" max="15" width="9" style="507" customWidth="1"/>
    <col min="16" max="16" width="1.7109375" style="507" customWidth="1"/>
    <col min="17" max="239" width="9" style="507"/>
    <col min="240" max="240" width="4.42578125" style="507" customWidth="1"/>
    <col min="241" max="241" width="34.7109375" style="507" customWidth="1"/>
    <col min="242" max="242" width="7.140625" style="507" customWidth="1"/>
    <col min="243" max="248" width="6.42578125" style="507" customWidth="1"/>
    <col min="249" max="249" width="6.28515625" style="507" customWidth="1"/>
    <col min="250" max="250" width="8.42578125" style="507" customWidth="1"/>
    <col min="251" max="251" width="9.7109375" style="507" customWidth="1"/>
    <col min="252" max="252" width="8.42578125" style="507" customWidth="1"/>
    <col min="253" max="253" width="7.85546875" style="507" customWidth="1"/>
    <col min="254" max="254" width="7.42578125" style="507" customWidth="1"/>
    <col min="255" max="495" width="9" style="507"/>
    <col min="496" max="496" width="4.42578125" style="507" customWidth="1"/>
    <col min="497" max="497" width="34.7109375" style="507" customWidth="1"/>
    <col min="498" max="498" width="7.140625" style="507" customWidth="1"/>
    <col min="499" max="504" width="6.42578125" style="507" customWidth="1"/>
    <col min="505" max="505" width="6.28515625" style="507" customWidth="1"/>
    <col min="506" max="506" width="8.42578125" style="507" customWidth="1"/>
    <col min="507" max="507" width="9.7109375" style="507" customWidth="1"/>
    <col min="508" max="508" width="8.42578125" style="507" customWidth="1"/>
    <col min="509" max="509" width="7.85546875" style="507" customWidth="1"/>
    <col min="510" max="510" width="7.42578125" style="507" customWidth="1"/>
    <col min="511" max="751" width="9" style="507"/>
    <col min="752" max="752" width="4.42578125" style="507" customWidth="1"/>
    <col min="753" max="753" width="34.7109375" style="507" customWidth="1"/>
    <col min="754" max="754" width="7.140625" style="507" customWidth="1"/>
    <col min="755" max="760" width="6.42578125" style="507" customWidth="1"/>
    <col min="761" max="761" width="6.28515625" style="507" customWidth="1"/>
    <col min="762" max="762" width="8.42578125" style="507" customWidth="1"/>
    <col min="763" max="763" width="9.7109375" style="507" customWidth="1"/>
    <col min="764" max="764" width="8.42578125" style="507" customWidth="1"/>
    <col min="765" max="765" width="7.85546875" style="507" customWidth="1"/>
    <col min="766" max="766" width="7.42578125" style="507" customWidth="1"/>
    <col min="767" max="1007" width="9" style="507"/>
    <col min="1008" max="1008" width="4.42578125" style="507" customWidth="1"/>
    <col min="1009" max="1009" width="34.7109375" style="507" customWidth="1"/>
    <col min="1010" max="1010" width="7.140625" style="507" customWidth="1"/>
    <col min="1011" max="1016" width="6.42578125" style="507" customWidth="1"/>
    <col min="1017" max="1017" width="6.28515625" style="507" customWidth="1"/>
    <col min="1018" max="1018" width="8.42578125" style="507" customWidth="1"/>
    <col min="1019" max="1019" width="9.7109375" style="507" customWidth="1"/>
    <col min="1020" max="1020" width="8.42578125" style="507" customWidth="1"/>
    <col min="1021" max="1021" width="7.85546875" style="507" customWidth="1"/>
    <col min="1022" max="1022" width="7.42578125" style="507" customWidth="1"/>
    <col min="1023" max="1263" width="9" style="507"/>
    <col min="1264" max="1264" width="4.42578125" style="507" customWidth="1"/>
    <col min="1265" max="1265" width="34.7109375" style="507" customWidth="1"/>
    <col min="1266" max="1266" width="7.140625" style="507" customWidth="1"/>
    <col min="1267" max="1272" width="6.42578125" style="507" customWidth="1"/>
    <col min="1273" max="1273" width="6.28515625" style="507" customWidth="1"/>
    <col min="1274" max="1274" width="8.42578125" style="507" customWidth="1"/>
    <col min="1275" max="1275" width="9.7109375" style="507" customWidth="1"/>
    <col min="1276" max="1276" width="8.42578125" style="507" customWidth="1"/>
    <col min="1277" max="1277" width="7.85546875" style="507" customWidth="1"/>
    <col min="1278" max="1278" width="7.42578125" style="507" customWidth="1"/>
    <col min="1279" max="1519" width="9" style="507"/>
    <col min="1520" max="1520" width="4.42578125" style="507" customWidth="1"/>
    <col min="1521" max="1521" width="34.7109375" style="507" customWidth="1"/>
    <col min="1522" max="1522" width="7.140625" style="507" customWidth="1"/>
    <col min="1523" max="1528" width="6.42578125" style="507" customWidth="1"/>
    <col min="1529" max="1529" width="6.28515625" style="507" customWidth="1"/>
    <col min="1530" max="1530" width="8.42578125" style="507" customWidth="1"/>
    <col min="1531" max="1531" width="9.7109375" style="507" customWidth="1"/>
    <col min="1532" max="1532" width="8.42578125" style="507" customWidth="1"/>
    <col min="1533" max="1533" width="7.85546875" style="507" customWidth="1"/>
    <col min="1534" max="1534" width="7.42578125" style="507" customWidth="1"/>
    <col min="1535" max="1775" width="9" style="507"/>
    <col min="1776" max="1776" width="4.42578125" style="507" customWidth="1"/>
    <col min="1777" max="1777" width="34.7109375" style="507" customWidth="1"/>
    <col min="1778" max="1778" width="7.140625" style="507" customWidth="1"/>
    <col min="1779" max="1784" width="6.42578125" style="507" customWidth="1"/>
    <col min="1785" max="1785" width="6.28515625" style="507" customWidth="1"/>
    <col min="1786" max="1786" width="8.42578125" style="507" customWidth="1"/>
    <col min="1787" max="1787" width="9.7109375" style="507" customWidth="1"/>
    <col min="1788" max="1788" width="8.42578125" style="507" customWidth="1"/>
    <col min="1789" max="1789" width="7.85546875" style="507" customWidth="1"/>
    <col min="1790" max="1790" width="7.42578125" style="507" customWidth="1"/>
    <col min="1791" max="2031" width="9" style="507"/>
    <col min="2032" max="2032" width="4.42578125" style="507" customWidth="1"/>
    <col min="2033" max="2033" width="34.7109375" style="507" customWidth="1"/>
    <col min="2034" max="2034" width="7.140625" style="507" customWidth="1"/>
    <col min="2035" max="2040" width="6.42578125" style="507" customWidth="1"/>
    <col min="2041" max="2041" width="6.28515625" style="507" customWidth="1"/>
    <col min="2042" max="2042" width="8.42578125" style="507" customWidth="1"/>
    <col min="2043" max="2043" width="9.7109375" style="507" customWidth="1"/>
    <col min="2044" max="2044" width="8.42578125" style="507" customWidth="1"/>
    <col min="2045" max="2045" width="7.85546875" style="507" customWidth="1"/>
    <col min="2046" max="2046" width="7.42578125" style="507" customWidth="1"/>
    <col min="2047" max="2287" width="9" style="507"/>
    <col min="2288" max="2288" width="4.42578125" style="507" customWidth="1"/>
    <col min="2289" max="2289" width="34.7109375" style="507" customWidth="1"/>
    <col min="2290" max="2290" width="7.140625" style="507" customWidth="1"/>
    <col min="2291" max="2296" width="6.42578125" style="507" customWidth="1"/>
    <col min="2297" max="2297" width="6.28515625" style="507" customWidth="1"/>
    <col min="2298" max="2298" width="8.42578125" style="507" customWidth="1"/>
    <col min="2299" max="2299" width="9.7109375" style="507" customWidth="1"/>
    <col min="2300" max="2300" width="8.42578125" style="507" customWidth="1"/>
    <col min="2301" max="2301" width="7.85546875" style="507" customWidth="1"/>
    <col min="2302" max="2302" width="7.42578125" style="507" customWidth="1"/>
    <col min="2303" max="2543" width="9" style="507"/>
    <col min="2544" max="2544" width="4.42578125" style="507" customWidth="1"/>
    <col min="2545" max="2545" width="34.7109375" style="507" customWidth="1"/>
    <col min="2546" max="2546" width="7.140625" style="507" customWidth="1"/>
    <col min="2547" max="2552" width="6.42578125" style="507" customWidth="1"/>
    <col min="2553" max="2553" width="6.28515625" style="507" customWidth="1"/>
    <col min="2554" max="2554" width="8.42578125" style="507" customWidth="1"/>
    <col min="2555" max="2555" width="9.7109375" style="507" customWidth="1"/>
    <col min="2556" max="2556" width="8.42578125" style="507" customWidth="1"/>
    <col min="2557" max="2557" width="7.85546875" style="507" customWidth="1"/>
    <col min="2558" max="2558" width="7.42578125" style="507" customWidth="1"/>
    <col min="2559" max="2799" width="9" style="507"/>
    <col min="2800" max="2800" width="4.42578125" style="507" customWidth="1"/>
    <col min="2801" max="2801" width="34.7109375" style="507" customWidth="1"/>
    <col min="2802" max="2802" width="7.140625" style="507" customWidth="1"/>
    <col min="2803" max="2808" width="6.42578125" style="507" customWidth="1"/>
    <col min="2809" max="2809" width="6.28515625" style="507" customWidth="1"/>
    <col min="2810" max="2810" width="8.42578125" style="507" customWidth="1"/>
    <col min="2811" max="2811" width="9.7109375" style="507" customWidth="1"/>
    <col min="2812" max="2812" width="8.42578125" style="507" customWidth="1"/>
    <col min="2813" max="2813" width="7.85546875" style="507" customWidth="1"/>
    <col min="2814" max="2814" width="7.42578125" style="507" customWidth="1"/>
    <col min="2815" max="3055" width="9" style="507"/>
    <col min="3056" max="3056" width="4.42578125" style="507" customWidth="1"/>
    <col min="3057" max="3057" width="34.7109375" style="507" customWidth="1"/>
    <col min="3058" max="3058" width="7.140625" style="507" customWidth="1"/>
    <col min="3059" max="3064" width="6.42578125" style="507" customWidth="1"/>
    <col min="3065" max="3065" width="6.28515625" style="507" customWidth="1"/>
    <col min="3066" max="3066" width="8.42578125" style="507" customWidth="1"/>
    <col min="3067" max="3067" width="9.7109375" style="507" customWidth="1"/>
    <col min="3068" max="3068" width="8.42578125" style="507" customWidth="1"/>
    <col min="3069" max="3069" width="7.85546875" style="507" customWidth="1"/>
    <col min="3070" max="3070" width="7.42578125" style="507" customWidth="1"/>
    <col min="3071" max="3311" width="9" style="507"/>
    <col min="3312" max="3312" width="4.42578125" style="507" customWidth="1"/>
    <col min="3313" max="3313" width="34.7109375" style="507" customWidth="1"/>
    <col min="3314" max="3314" width="7.140625" style="507" customWidth="1"/>
    <col min="3315" max="3320" width="6.42578125" style="507" customWidth="1"/>
    <col min="3321" max="3321" width="6.28515625" style="507" customWidth="1"/>
    <col min="3322" max="3322" width="8.42578125" style="507" customWidth="1"/>
    <col min="3323" max="3323" width="9.7109375" style="507" customWidth="1"/>
    <col min="3324" max="3324" width="8.42578125" style="507" customWidth="1"/>
    <col min="3325" max="3325" width="7.85546875" style="507" customWidth="1"/>
    <col min="3326" max="3326" width="7.42578125" style="507" customWidth="1"/>
    <col min="3327" max="3567" width="9" style="507"/>
    <col min="3568" max="3568" width="4.42578125" style="507" customWidth="1"/>
    <col min="3569" max="3569" width="34.7109375" style="507" customWidth="1"/>
    <col min="3570" max="3570" width="7.140625" style="507" customWidth="1"/>
    <col min="3571" max="3576" width="6.42578125" style="507" customWidth="1"/>
    <col min="3577" max="3577" width="6.28515625" style="507" customWidth="1"/>
    <col min="3578" max="3578" width="8.42578125" style="507" customWidth="1"/>
    <col min="3579" max="3579" width="9.7109375" style="507" customWidth="1"/>
    <col min="3580" max="3580" width="8.42578125" style="507" customWidth="1"/>
    <col min="3581" max="3581" width="7.85546875" style="507" customWidth="1"/>
    <col min="3582" max="3582" width="7.42578125" style="507" customWidth="1"/>
    <col min="3583" max="3823" width="9" style="507"/>
    <col min="3824" max="3824" width="4.42578125" style="507" customWidth="1"/>
    <col min="3825" max="3825" width="34.7109375" style="507" customWidth="1"/>
    <col min="3826" max="3826" width="7.140625" style="507" customWidth="1"/>
    <col min="3827" max="3832" width="6.42578125" style="507" customWidth="1"/>
    <col min="3833" max="3833" width="6.28515625" style="507" customWidth="1"/>
    <col min="3834" max="3834" width="8.42578125" style="507" customWidth="1"/>
    <col min="3835" max="3835" width="9.7109375" style="507" customWidth="1"/>
    <col min="3836" max="3836" width="8.42578125" style="507" customWidth="1"/>
    <col min="3837" max="3837" width="7.85546875" style="507" customWidth="1"/>
    <col min="3838" max="3838" width="7.42578125" style="507" customWidth="1"/>
    <col min="3839" max="4079" width="9" style="507"/>
    <col min="4080" max="4080" width="4.42578125" style="507" customWidth="1"/>
    <col min="4081" max="4081" width="34.7109375" style="507" customWidth="1"/>
    <col min="4082" max="4082" width="7.140625" style="507" customWidth="1"/>
    <col min="4083" max="4088" width="6.42578125" style="507" customWidth="1"/>
    <col min="4089" max="4089" width="6.28515625" style="507" customWidth="1"/>
    <col min="4090" max="4090" width="8.42578125" style="507" customWidth="1"/>
    <col min="4091" max="4091" width="9.7109375" style="507" customWidth="1"/>
    <col min="4092" max="4092" width="8.42578125" style="507" customWidth="1"/>
    <col min="4093" max="4093" width="7.85546875" style="507" customWidth="1"/>
    <col min="4094" max="4094" width="7.42578125" style="507" customWidth="1"/>
    <col min="4095" max="4335" width="9" style="507"/>
    <col min="4336" max="4336" width="4.42578125" style="507" customWidth="1"/>
    <col min="4337" max="4337" width="34.7109375" style="507" customWidth="1"/>
    <col min="4338" max="4338" width="7.140625" style="507" customWidth="1"/>
    <col min="4339" max="4344" width="6.42578125" style="507" customWidth="1"/>
    <col min="4345" max="4345" width="6.28515625" style="507" customWidth="1"/>
    <col min="4346" max="4346" width="8.42578125" style="507" customWidth="1"/>
    <col min="4347" max="4347" width="9.7109375" style="507" customWidth="1"/>
    <col min="4348" max="4348" width="8.42578125" style="507" customWidth="1"/>
    <col min="4349" max="4349" width="7.85546875" style="507" customWidth="1"/>
    <col min="4350" max="4350" width="7.42578125" style="507" customWidth="1"/>
    <col min="4351" max="4591" width="9" style="507"/>
    <col min="4592" max="4592" width="4.42578125" style="507" customWidth="1"/>
    <col min="4593" max="4593" width="34.7109375" style="507" customWidth="1"/>
    <col min="4594" max="4594" width="7.140625" style="507" customWidth="1"/>
    <col min="4595" max="4600" width="6.42578125" style="507" customWidth="1"/>
    <col min="4601" max="4601" width="6.28515625" style="507" customWidth="1"/>
    <col min="4602" max="4602" width="8.42578125" style="507" customWidth="1"/>
    <col min="4603" max="4603" width="9.7109375" style="507" customWidth="1"/>
    <col min="4604" max="4604" width="8.42578125" style="507" customWidth="1"/>
    <col min="4605" max="4605" width="7.85546875" style="507" customWidth="1"/>
    <col min="4606" max="4606" width="7.42578125" style="507" customWidth="1"/>
    <col min="4607" max="4847" width="9" style="507"/>
    <col min="4848" max="4848" width="4.42578125" style="507" customWidth="1"/>
    <col min="4849" max="4849" width="34.7109375" style="507" customWidth="1"/>
    <col min="4850" max="4850" width="7.140625" style="507" customWidth="1"/>
    <col min="4851" max="4856" width="6.42578125" style="507" customWidth="1"/>
    <col min="4857" max="4857" width="6.28515625" style="507" customWidth="1"/>
    <col min="4858" max="4858" width="8.42578125" style="507" customWidth="1"/>
    <col min="4859" max="4859" width="9.7109375" style="507" customWidth="1"/>
    <col min="4860" max="4860" width="8.42578125" style="507" customWidth="1"/>
    <col min="4861" max="4861" width="7.85546875" style="507" customWidth="1"/>
    <col min="4862" max="4862" width="7.42578125" style="507" customWidth="1"/>
    <col min="4863" max="5103" width="9" style="507"/>
    <col min="5104" max="5104" width="4.42578125" style="507" customWidth="1"/>
    <col min="5105" max="5105" width="34.7109375" style="507" customWidth="1"/>
    <col min="5106" max="5106" width="7.140625" style="507" customWidth="1"/>
    <col min="5107" max="5112" width="6.42578125" style="507" customWidth="1"/>
    <col min="5113" max="5113" width="6.28515625" style="507" customWidth="1"/>
    <col min="5114" max="5114" width="8.42578125" style="507" customWidth="1"/>
    <col min="5115" max="5115" width="9.7109375" style="507" customWidth="1"/>
    <col min="5116" max="5116" width="8.42578125" style="507" customWidth="1"/>
    <col min="5117" max="5117" width="7.85546875" style="507" customWidth="1"/>
    <col min="5118" max="5118" width="7.42578125" style="507" customWidth="1"/>
    <col min="5119" max="5359" width="9" style="507"/>
    <col min="5360" max="5360" width="4.42578125" style="507" customWidth="1"/>
    <col min="5361" max="5361" width="34.7109375" style="507" customWidth="1"/>
    <col min="5362" max="5362" width="7.140625" style="507" customWidth="1"/>
    <col min="5363" max="5368" width="6.42578125" style="507" customWidth="1"/>
    <col min="5369" max="5369" width="6.28515625" style="507" customWidth="1"/>
    <col min="5370" max="5370" width="8.42578125" style="507" customWidth="1"/>
    <col min="5371" max="5371" width="9.7109375" style="507" customWidth="1"/>
    <col min="5372" max="5372" width="8.42578125" style="507" customWidth="1"/>
    <col min="5373" max="5373" width="7.85546875" style="507" customWidth="1"/>
    <col min="5374" max="5374" width="7.42578125" style="507" customWidth="1"/>
    <col min="5375" max="5615" width="9" style="507"/>
    <col min="5616" max="5616" width="4.42578125" style="507" customWidth="1"/>
    <col min="5617" max="5617" width="34.7109375" style="507" customWidth="1"/>
    <col min="5618" max="5618" width="7.140625" style="507" customWidth="1"/>
    <col min="5619" max="5624" width="6.42578125" style="507" customWidth="1"/>
    <col min="5625" max="5625" width="6.28515625" style="507" customWidth="1"/>
    <col min="5626" max="5626" width="8.42578125" style="507" customWidth="1"/>
    <col min="5627" max="5627" width="9.7109375" style="507" customWidth="1"/>
    <col min="5628" max="5628" width="8.42578125" style="507" customWidth="1"/>
    <col min="5629" max="5629" width="7.85546875" style="507" customWidth="1"/>
    <col min="5630" max="5630" width="7.42578125" style="507" customWidth="1"/>
    <col min="5631" max="5871" width="9" style="507"/>
    <col min="5872" max="5872" width="4.42578125" style="507" customWidth="1"/>
    <col min="5873" max="5873" width="34.7109375" style="507" customWidth="1"/>
    <col min="5874" max="5874" width="7.140625" style="507" customWidth="1"/>
    <col min="5875" max="5880" width="6.42578125" style="507" customWidth="1"/>
    <col min="5881" max="5881" width="6.28515625" style="507" customWidth="1"/>
    <col min="5882" max="5882" width="8.42578125" style="507" customWidth="1"/>
    <col min="5883" max="5883" width="9.7109375" style="507" customWidth="1"/>
    <col min="5884" max="5884" width="8.42578125" style="507" customWidth="1"/>
    <col min="5885" max="5885" width="7.85546875" style="507" customWidth="1"/>
    <col min="5886" max="5886" width="7.42578125" style="507" customWidth="1"/>
    <col min="5887" max="6127" width="9" style="507"/>
    <col min="6128" max="6128" width="4.42578125" style="507" customWidth="1"/>
    <col min="6129" max="6129" width="34.7109375" style="507" customWidth="1"/>
    <col min="6130" max="6130" width="7.140625" style="507" customWidth="1"/>
    <col min="6131" max="6136" width="6.42578125" style="507" customWidth="1"/>
    <col min="6137" max="6137" width="6.28515625" style="507" customWidth="1"/>
    <col min="6138" max="6138" width="8.42578125" style="507" customWidth="1"/>
    <col min="6139" max="6139" width="9.7109375" style="507" customWidth="1"/>
    <col min="6140" max="6140" width="8.42578125" style="507" customWidth="1"/>
    <col min="6141" max="6141" width="7.85546875" style="507" customWidth="1"/>
    <col min="6142" max="6142" width="7.42578125" style="507" customWidth="1"/>
    <col min="6143" max="6383" width="9" style="507"/>
    <col min="6384" max="6384" width="4.42578125" style="507" customWidth="1"/>
    <col min="6385" max="6385" width="34.7109375" style="507" customWidth="1"/>
    <col min="6386" max="6386" width="7.140625" style="507" customWidth="1"/>
    <col min="6387" max="6392" width="6.42578125" style="507" customWidth="1"/>
    <col min="6393" max="6393" width="6.28515625" style="507" customWidth="1"/>
    <col min="6394" max="6394" width="8.42578125" style="507" customWidth="1"/>
    <col min="6395" max="6395" width="9.7109375" style="507" customWidth="1"/>
    <col min="6396" max="6396" width="8.42578125" style="507" customWidth="1"/>
    <col min="6397" max="6397" width="7.85546875" style="507" customWidth="1"/>
    <col min="6398" max="6398" width="7.42578125" style="507" customWidth="1"/>
    <col min="6399" max="6639" width="9" style="507"/>
    <col min="6640" max="6640" width="4.42578125" style="507" customWidth="1"/>
    <col min="6641" max="6641" width="34.7109375" style="507" customWidth="1"/>
    <col min="6642" max="6642" width="7.140625" style="507" customWidth="1"/>
    <col min="6643" max="6648" width="6.42578125" style="507" customWidth="1"/>
    <col min="6649" max="6649" width="6.28515625" style="507" customWidth="1"/>
    <col min="6650" max="6650" width="8.42578125" style="507" customWidth="1"/>
    <col min="6651" max="6651" width="9.7109375" style="507" customWidth="1"/>
    <col min="6652" max="6652" width="8.42578125" style="507" customWidth="1"/>
    <col min="6653" max="6653" width="7.85546875" style="507" customWidth="1"/>
    <col min="6654" max="6654" width="7.42578125" style="507" customWidth="1"/>
    <col min="6655" max="6895" width="9" style="507"/>
    <col min="6896" max="6896" width="4.42578125" style="507" customWidth="1"/>
    <col min="6897" max="6897" width="34.7109375" style="507" customWidth="1"/>
    <col min="6898" max="6898" width="7.140625" style="507" customWidth="1"/>
    <col min="6899" max="6904" width="6.42578125" style="507" customWidth="1"/>
    <col min="6905" max="6905" width="6.28515625" style="507" customWidth="1"/>
    <col min="6906" max="6906" width="8.42578125" style="507" customWidth="1"/>
    <col min="6907" max="6907" width="9.7109375" style="507" customWidth="1"/>
    <col min="6908" max="6908" width="8.42578125" style="507" customWidth="1"/>
    <col min="6909" max="6909" width="7.85546875" style="507" customWidth="1"/>
    <col min="6910" max="6910" width="7.42578125" style="507" customWidth="1"/>
    <col min="6911" max="7151" width="9" style="507"/>
    <col min="7152" max="7152" width="4.42578125" style="507" customWidth="1"/>
    <col min="7153" max="7153" width="34.7109375" style="507" customWidth="1"/>
    <col min="7154" max="7154" width="7.140625" style="507" customWidth="1"/>
    <col min="7155" max="7160" width="6.42578125" style="507" customWidth="1"/>
    <col min="7161" max="7161" width="6.28515625" style="507" customWidth="1"/>
    <col min="7162" max="7162" width="8.42578125" style="507" customWidth="1"/>
    <col min="7163" max="7163" width="9.7109375" style="507" customWidth="1"/>
    <col min="7164" max="7164" width="8.42578125" style="507" customWidth="1"/>
    <col min="7165" max="7165" width="7.85546875" style="507" customWidth="1"/>
    <col min="7166" max="7166" width="7.42578125" style="507" customWidth="1"/>
    <col min="7167" max="7407" width="9" style="507"/>
    <col min="7408" max="7408" width="4.42578125" style="507" customWidth="1"/>
    <col min="7409" max="7409" width="34.7109375" style="507" customWidth="1"/>
    <col min="7410" max="7410" width="7.140625" style="507" customWidth="1"/>
    <col min="7411" max="7416" width="6.42578125" style="507" customWidth="1"/>
    <col min="7417" max="7417" width="6.28515625" style="507" customWidth="1"/>
    <col min="7418" max="7418" width="8.42578125" style="507" customWidth="1"/>
    <col min="7419" max="7419" width="9.7109375" style="507" customWidth="1"/>
    <col min="7420" max="7420" width="8.42578125" style="507" customWidth="1"/>
    <col min="7421" max="7421" width="7.85546875" style="507" customWidth="1"/>
    <col min="7422" max="7422" width="7.42578125" style="507" customWidth="1"/>
    <col min="7423" max="7663" width="9" style="507"/>
    <col min="7664" max="7664" width="4.42578125" style="507" customWidth="1"/>
    <col min="7665" max="7665" width="34.7109375" style="507" customWidth="1"/>
    <col min="7666" max="7666" width="7.140625" style="507" customWidth="1"/>
    <col min="7667" max="7672" width="6.42578125" style="507" customWidth="1"/>
    <col min="7673" max="7673" width="6.28515625" style="507" customWidth="1"/>
    <col min="7674" max="7674" width="8.42578125" style="507" customWidth="1"/>
    <col min="7675" max="7675" width="9.7109375" style="507" customWidth="1"/>
    <col min="7676" max="7676" width="8.42578125" style="507" customWidth="1"/>
    <col min="7677" max="7677" width="7.85546875" style="507" customWidth="1"/>
    <col min="7678" max="7678" width="7.42578125" style="507" customWidth="1"/>
    <col min="7679" max="7919" width="9" style="507"/>
    <col min="7920" max="7920" width="4.42578125" style="507" customWidth="1"/>
    <col min="7921" max="7921" width="34.7109375" style="507" customWidth="1"/>
    <col min="7922" max="7922" width="7.140625" style="507" customWidth="1"/>
    <col min="7923" max="7928" width="6.42578125" style="507" customWidth="1"/>
    <col min="7929" max="7929" width="6.28515625" style="507" customWidth="1"/>
    <col min="7930" max="7930" width="8.42578125" style="507" customWidth="1"/>
    <col min="7931" max="7931" width="9.7109375" style="507" customWidth="1"/>
    <col min="7932" max="7932" width="8.42578125" style="507" customWidth="1"/>
    <col min="7933" max="7933" width="7.85546875" style="507" customWidth="1"/>
    <col min="7934" max="7934" width="7.42578125" style="507" customWidth="1"/>
    <col min="7935" max="8175" width="9" style="507"/>
    <col min="8176" max="8176" width="4.42578125" style="507" customWidth="1"/>
    <col min="8177" max="8177" width="34.7109375" style="507" customWidth="1"/>
    <col min="8178" max="8178" width="7.140625" style="507" customWidth="1"/>
    <col min="8179" max="8184" width="6.42578125" style="507" customWidth="1"/>
    <col min="8185" max="8185" width="6.28515625" style="507" customWidth="1"/>
    <col min="8186" max="8186" width="8.42578125" style="507" customWidth="1"/>
    <col min="8187" max="8187" width="9.7109375" style="507" customWidth="1"/>
    <col min="8188" max="8188" width="8.42578125" style="507" customWidth="1"/>
    <col min="8189" max="8189" width="7.85546875" style="507" customWidth="1"/>
    <col min="8190" max="8190" width="7.42578125" style="507" customWidth="1"/>
    <col min="8191" max="8431" width="9" style="507"/>
    <col min="8432" max="8432" width="4.42578125" style="507" customWidth="1"/>
    <col min="8433" max="8433" width="34.7109375" style="507" customWidth="1"/>
    <col min="8434" max="8434" width="7.140625" style="507" customWidth="1"/>
    <col min="8435" max="8440" width="6.42578125" style="507" customWidth="1"/>
    <col min="8441" max="8441" width="6.28515625" style="507" customWidth="1"/>
    <col min="8442" max="8442" width="8.42578125" style="507" customWidth="1"/>
    <col min="8443" max="8443" width="9.7109375" style="507" customWidth="1"/>
    <col min="8444" max="8444" width="8.42578125" style="507" customWidth="1"/>
    <col min="8445" max="8445" width="7.85546875" style="507" customWidth="1"/>
    <col min="8446" max="8446" width="7.42578125" style="507" customWidth="1"/>
    <col min="8447" max="8687" width="9" style="507"/>
    <col min="8688" max="8688" width="4.42578125" style="507" customWidth="1"/>
    <col min="8689" max="8689" width="34.7109375" style="507" customWidth="1"/>
    <col min="8690" max="8690" width="7.140625" style="507" customWidth="1"/>
    <col min="8691" max="8696" width="6.42578125" style="507" customWidth="1"/>
    <col min="8697" max="8697" width="6.28515625" style="507" customWidth="1"/>
    <col min="8698" max="8698" width="8.42578125" style="507" customWidth="1"/>
    <col min="8699" max="8699" width="9.7109375" style="507" customWidth="1"/>
    <col min="8700" max="8700" width="8.42578125" style="507" customWidth="1"/>
    <col min="8701" max="8701" width="7.85546875" style="507" customWidth="1"/>
    <col min="8702" max="8702" width="7.42578125" style="507" customWidth="1"/>
    <col min="8703" max="8943" width="9" style="507"/>
    <col min="8944" max="8944" width="4.42578125" style="507" customWidth="1"/>
    <col min="8945" max="8945" width="34.7109375" style="507" customWidth="1"/>
    <col min="8946" max="8946" width="7.140625" style="507" customWidth="1"/>
    <col min="8947" max="8952" width="6.42578125" style="507" customWidth="1"/>
    <col min="8953" max="8953" width="6.28515625" style="507" customWidth="1"/>
    <col min="8954" max="8954" width="8.42578125" style="507" customWidth="1"/>
    <col min="8955" max="8955" width="9.7109375" style="507" customWidth="1"/>
    <col min="8956" max="8956" width="8.42578125" style="507" customWidth="1"/>
    <col min="8957" max="8957" width="7.85546875" style="507" customWidth="1"/>
    <col min="8958" max="8958" width="7.42578125" style="507" customWidth="1"/>
    <col min="8959" max="9199" width="9" style="507"/>
    <col min="9200" max="9200" width="4.42578125" style="507" customWidth="1"/>
    <col min="9201" max="9201" width="34.7109375" style="507" customWidth="1"/>
    <col min="9202" max="9202" width="7.140625" style="507" customWidth="1"/>
    <col min="9203" max="9208" width="6.42578125" style="507" customWidth="1"/>
    <col min="9209" max="9209" width="6.28515625" style="507" customWidth="1"/>
    <col min="9210" max="9210" width="8.42578125" style="507" customWidth="1"/>
    <col min="9211" max="9211" width="9.7109375" style="507" customWidth="1"/>
    <col min="9212" max="9212" width="8.42578125" style="507" customWidth="1"/>
    <col min="9213" max="9213" width="7.85546875" style="507" customWidth="1"/>
    <col min="9214" max="9214" width="7.42578125" style="507" customWidth="1"/>
    <col min="9215" max="9455" width="9" style="507"/>
    <col min="9456" max="9456" width="4.42578125" style="507" customWidth="1"/>
    <col min="9457" max="9457" width="34.7109375" style="507" customWidth="1"/>
    <col min="9458" max="9458" width="7.140625" style="507" customWidth="1"/>
    <col min="9459" max="9464" width="6.42578125" style="507" customWidth="1"/>
    <col min="9465" max="9465" width="6.28515625" style="507" customWidth="1"/>
    <col min="9466" max="9466" width="8.42578125" style="507" customWidth="1"/>
    <col min="9467" max="9467" width="9.7109375" style="507" customWidth="1"/>
    <col min="9468" max="9468" width="8.42578125" style="507" customWidth="1"/>
    <col min="9469" max="9469" width="7.85546875" style="507" customWidth="1"/>
    <col min="9470" max="9470" width="7.42578125" style="507" customWidth="1"/>
    <col min="9471" max="9711" width="9" style="507"/>
    <col min="9712" max="9712" width="4.42578125" style="507" customWidth="1"/>
    <col min="9713" max="9713" width="34.7109375" style="507" customWidth="1"/>
    <col min="9714" max="9714" width="7.140625" style="507" customWidth="1"/>
    <col min="9715" max="9720" width="6.42578125" style="507" customWidth="1"/>
    <col min="9721" max="9721" width="6.28515625" style="507" customWidth="1"/>
    <col min="9722" max="9722" width="8.42578125" style="507" customWidth="1"/>
    <col min="9723" max="9723" width="9.7109375" style="507" customWidth="1"/>
    <col min="9724" max="9724" width="8.42578125" style="507" customWidth="1"/>
    <col min="9725" max="9725" width="7.85546875" style="507" customWidth="1"/>
    <col min="9726" max="9726" width="7.42578125" style="507" customWidth="1"/>
    <col min="9727" max="9967" width="9" style="507"/>
    <col min="9968" max="9968" width="4.42578125" style="507" customWidth="1"/>
    <col min="9969" max="9969" width="34.7109375" style="507" customWidth="1"/>
    <col min="9970" max="9970" width="7.140625" style="507" customWidth="1"/>
    <col min="9971" max="9976" width="6.42578125" style="507" customWidth="1"/>
    <col min="9977" max="9977" width="6.28515625" style="507" customWidth="1"/>
    <col min="9978" max="9978" width="8.42578125" style="507" customWidth="1"/>
    <col min="9979" max="9979" width="9.7109375" style="507" customWidth="1"/>
    <col min="9980" max="9980" width="8.42578125" style="507" customWidth="1"/>
    <col min="9981" max="9981" width="7.85546875" style="507" customWidth="1"/>
    <col min="9982" max="9982" width="7.42578125" style="507" customWidth="1"/>
    <col min="9983" max="10223" width="9" style="507"/>
    <col min="10224" max="10224" width="4.42578125" style="507" customWidth="1"/>
    <col min="10225" max="10225" width="34.7109375" style="507" customWidth="1"/>
    <col min="10226" max="10226" width="7.140625" style="507" customWidth="1"/>
    <col min="10227" max="10232" width="6.42578125" style="507" customWidth="1"/>
    <col min="10233" max="10233" width="6.28515625" style="507" customWidth="1"/>
    <col min="10234" max="10234" width="8.42578125" style="507" customWidth="1"/>
    <col min="10235" max="10235" width="9.7109375" style="507" customWidth="1"/>
    <col min="10236" max="10236" width="8.42578125" style="507" customWidth="1"/>
    <col min="10237" max="10237" width="7.85546875" style="507" customWidth="1"/>
    <col min="10238" max="10238" width="7.42578125" style="507" customWidth="1"/>
    <col min="10239" max="10479" width="9" style="507"/>
    <col min="10480" max="10480" width="4.42578125" style="507" customWidth="1"/>
    <col min="10481" max="10481" width="34.7109375" style="507" customWidth="1"/>
    <col min="10482" max="10482" width="7.140625" style="507" customWidth="1"/>
    <col min="10483" max="10488" width="6.42578125" style="507" customWidth="1"/>
    <col min="10489" max="10489" width="6.28515625" style="507" customWidth="1"/>
    <col min="10490" max="10490" width="8.42578125" style="507" customWidth="1"/>
    <col min="10491" max="10491" width="9.7109375" style="507" customWidth="1"/>
    <col min="10492" max="10492" width="8.42578125" style="507" customWidth="1"/>
    <col min="10493" max="10493" width="7.85546875" style="507" customWidth="1"/>
    <col min="10494" max="10494" width="7.42578125" style="507" customWidth="1"/>
    <col min="10495" max="10735" width="9" style="507"/>
    <col min="10736" max="10736" width="4.42578125" style="507" customWidth="1"/>
    <col min="10737" max="10737" width="34.7109375" style="507" customWidth="1"/>
    <col min="10738" max="10738" width="7.140625" style="507" customWidth="1"/>
    <col min="10739" max="10744" width="6.42578125" style="507" customWidth="1"/>
    <col min="10745" max="10745" width="6.28515625" style="507" customWidth="1"/>
    <col min="10746" max="10746" width="8.42578125" style="507" customWidth="1"/>
    <col min="10747" max="10747" width="9.7109375" style="507" customWidth="1"/>
    <col min="10748" max="10748" width="8.42578125" style="507" customWidth="1"/>
    <col min="10749" max="10749" width="7.85546875" style="507" customWidth="1"/>
    <col min="10750" max="10750" width="7.42578125" style="507" customWidth="1"/>
    <col min="10751" max="10991" width="9" style="507"/>
    <col min="10992" max="10992" width="4.42578125" style="507" customWidth="1"/>
    <col min="10993" max="10993" width="34.7109375" style="507" customWidth="1"/>
    <col min="10994" max="10994" width="7.140625" style="507" customWidth="1"/>
    <col min="10995" max="11000" width="6.42578125" style="507" customWidth="1"/>
    <col min="11001" max="11001" width="6.28515625" style="507" customWidth="1"/>
    <col min="11002" max="11002" width="8.42578125" style="507" customWidth="1"/>
    <col min="11003" max="11003" width="9.7109375" style="507" customWidth="1"/>
    <col min="11004" max="11004" width="8.42578125" style="507" customWidth="1"/>
    <col min="11005" max="11005" width="7.85546875" style="507" customWidth="1"/>
    <col min="11006" max="11006" width="7.42578125" style="507" customWidth="1"/>
    <col min="11007" max="11247" width="9" style="507"/>
    <col min="11248" max="11248" width="4.42578125" style="507" customWidth="1"/>
    <col min="11249" max="11249" width="34.7109375" style="507" customWidth="1"/>
    <col min="11250" max="11250" width="7.140625" style="507" customWidth="1"/>
    <col min="11251" max="11256" width="6.42578125" style="507" customWidth="1"/>
    <col min="11257" max="11257" width="6.28515625" style="507" customWidth="1"/>
    <col min="11258" max="11258" width="8.42578125" style="507" customWidth="1"/>
    <col min="11259" max="11259" width="9.7109375" style="507" customWidth="1"/>
    <col min="11260" max="11260" width="8.42578125" style="507" customWidth="1"/>
    <col min="11261" max="11261" width="7.85546875" style="507" customWidth="1"/>
    <col min="11262" max="11262" width="7.42578125" style="507" customWidth="1"/>
    <col min="11263" max="11503" width="9" style="507"/>
    <col min="11504" max="11504" width="4.42578125" style="507" customWidth="1"/>
    <col min="11505" max="11505" width="34.7109375" style="507" customWidth="1"/>
    <col min="11506" max="11506" width="7.140625" style="507" customWidth="1"/>
    <col min="11507" max="11512" width="6.42578125" style="507" customWidth="1"/>
    <col min="11513" max="11513" width="6.28515625" style="507" customWidth="1"/>
    <col min="11514" max="11514" width="8.42578125" style="507" customWidth="1"/>
    <col min="11515" max="11515" width="9.7109375" style="507" customWidth="1"/>
    <col min="11516" max="11516" width="8.42578125" style="507" customWidth="1"/>
    <col min="11517" max="11517" width="7.85546875" style="507" customWidth="1"/>
    <col min="11518" max="11518" width="7.42578125" style="507" customWidth="1"/>
    <col min="11519" max="11759" width="9" style="507"/>
    <col min="11760" max="11760" width="4.42578125" style="507" customWidth="1"/>
    <col min="11761" max="11761" width="34.7109375" style="507" customWidth="1"/>
    <col min="11762" max="11762" width="7.140625" style="507" customWidth="1"/>
    <col min="11763" max="11768" width="6.42578125" style="507" customWidth="1"/>
    <col min="11769" max="11769" width="6.28515625" style="507" customWidth="1"/>
    <col min="11770" max="11770" width="8.42578125" style="507" customWidth="1"/>
    <col min="11771" max="11771" width="9.7109375" style="507" customWidth="1"/>
    <col min="11772" max="11772" width="8.42578125" style="507" customWidth="1"/>
    <col min="11773" max="11773" width="7.85546875" style="507" customWidth="1"/>
    <col min="11774" max="11774" width="7.42578125" style="507" customWidth="1"/>
    <col min="11775" max="12015" width="9" style="507"/>
    <col min="12016" max="12016" width="4.42578125" style="507" customWidth="1"/>
    <col min="12017" max="12017" width="34.7109375" style="507" customWidth="1"/>
    <col min="12018" max="12018" width="7.140625" style="507" customWidth="1"/>
    <col min="12019" max="12024" width="6.42578125" style="507" customWidth="1"/>
    <col min="12025" max="12025" width="6.28515625" style="507" customWidth="1"/>
    <col min="12026" max="12026" width="8.42578125" style="507" customWidth="1"/>
    <col min="12027" max="12027" width="9.7109375" style="507" customWidth="1"/>
    <col min="12028" max="12028" width="8.42578125" style="507" customWidth="1"/>
    <col min="12029" max="12029" width="7.85546875" style="507" customWidth="1"/>
    <col min="12030" max="12030" width="7.42578125" style="507" customWidth="1"/>
    <col min="12031" max="12271" width="9" style="507"/>
    <col min="12272" max="12272" width="4.42578125" style="507" customWidth="1"/>
    <col min="12273" max="12273" width="34.7109375" style="507" customWidth="1"/>
    <col min="12274" max="12274" width="7.140625" style="507" customWidth="1"/>
    <col min="12275" max="12280" width="6.42578125" style="507" customWidth="1"/>
    <col min="12281" max="12281" width="6.28515625" style="507" customWidth="1"/>
    <col min="12282" max="12282" width="8.42578125" style="507" customWidth="1"/>
    <col min="12283" max="12283" width="9.7109375" style="507" customWidth="1"/>
    <col min="12284" max="12284" width="8.42578125" style="507" customWidth="1"/>
    <col min="12285" max="12285" width="7.85546875" style="507" customWidth="1"/>
    <col min="12286" max="12286" width="7.42578125" style="507" customWidth="1"/>
    <col min="12287" max="12527" width="9" style="507"/>
    <col min="12528" max="12528" width="4.42578125" style="507" customWidth="1"/>
    <col min="12529" max="12529" width="34.7109375" style="507" customWidth="1"/>
    <col min="12530" max="12530" width="7.140625" style="507" customWidth="1"/>
    <col min="12531" max="12536" width="6.42578125" style="507" customWidth="1"/>
    <col min="12537" max="12537" width="6.28515625" style="507" customWidth="1"/>
    <col min="12538" max="12538" width="8.42578125" style="507" customWidth="1"/>
    <col min="12539" max="12539" width="9.7109375" style="507" customWidth="1"/>
    <col min="12540" max="12540" width="8.42578125" style="507" customWidth="1"/>
    <col min="12541" max="12541" width="7.85546875" style="507" customWidth="1"/>
    <col min="12542" max="12542" width="7.42578125" style="507" customWidth="1"/>
    <col min="12543" max="12783" width="9" style="507"/>
    <col min="12784" max="12784" width="4.42578125" style="507" customWidth="1"/>
    <col min="12785" max="12785" width="34.7109375" style="507" customWidth="1"/>
    <col min="12786" max="12786" width="7.140625" style="507" customWidth="1"/>
    <col min="12787" max="12792" width="6.42578125" style="507" customWidth="1"/>
    <col min="12793" max="12793" width="6.28515625" style="507" customWidth="1"/>
    <col min="12794" max="12794" width="8.42578125" style="507" customWidth="1"/>
    <col min="12795" max="12795" width="9.7109375" style="507" customWidth="1"/>
    <col min="12796" max="12796" width="8.42578125" style="507" customWidth="1"/>
    <col min="12797" max="12797" width="7.85546875" style="507" customWidth="1"/>
    <col min="12798" max="12798" width="7.42578125" style="507" customWidth="1"/>
    <col min="12799" max="13039" width="9" style="507"/>
    <col min="13040" max="13040" width="4.42578125" style="507" customWidth="1"/>
    <col min="13041" max="13041" width="34.7109375" style="507" customWidth="1"/>
    <col min="13042" max="13042" width="7.140625" style="507" customWidth="1"/>
    <col min="13043" max="13048" width="6.42578125" style="507" customWidth="1"/>
    <col min="13049" max="13049" width="6.28515625" style="507" customWidth="1"/>
    <col min="13050" max="13050" width="8.42578125" style="507" customWidth="1"/>
    <col min="13051" max="13051" width="9.7109375" style="507" customWidth="1"/>
    <col min="13052" max="13052" width="8.42578125" style="507" customWidth="1"/>
    <col min="13053" max="13053" width="7.85546875" style="507" customWidth="1"/>
    <col min="13054" max="13054" width="7.42578125" style="507" customWidth="1"/>
    <col min="13055" max="13295" width="9" style="507"/>
    <col min="13296" max="13296" width="4.42578125" style="507" customWidth="1"/>
    <col min="13297" max="13297" width="34.7109375" style="507" customWidth="1"/>
    <col min="13298" max="13298" width="7.140625" style="507" customWidth="1"/>
    <col min="13299" max="13304" width="6.42578125" style="507" customWidth="1"/>
    <col min="13305" max="13305" width="6.28515625" style="507" customWidth="1"/>
    <col min="13306" max="13306" width="8.42578125" style="507" customWidth="1"/>
    <col min="13307" max="13307" width="9.7109375" style="507" customWidth="1"/>
    <col min="13308" max="13308" width="8.42578125" style="507" customWidth="1"/>
    <col min="13309" max="13309" width="7.85546875" style="507" customWidth="1"/>
    <col min="13310" max="13310" width="7.42578125" style="507" customWidth="1"/>
    <col min="13311" max="13551" width="9" style="507"/>
    <col min="13552" max="13552" width="4.42578125" style="507" customWidth="1"/>
    <col min="13553" max="13553" width="34.7109375" style="507" customWidth="1"/>
    <col min="13554" max="13554" width="7.140625" style="507" customWidth="1"/>
    <col min="13555" max="13560" width="6.42578125" style="507" customWidth="1"/>
    <col min="13561" max="13561" width="6.28515625" style="507" customWidth="1"/>
    <col min="13562" max="13562" width="8.42578125" style="507" customWidth="1"/>
    <col min="13563" max="13563" width="9.7109375" style="507" customWidth="1"/>
    <col min="13564" max="13564" width="8.42578125" style="507" customWidth="1"/>
    <col min="13565" max="13565" width="7.85546875" style="507" customWidth="1"/>
    <col min="13566" max="13566" width="7.42578125" style="507" customWidth="1"/>
    <col min="13567" max="13807" width="9" style="507"/>
    <col min="13808" max="13808" width="4.42578125" style="507" customWidth="1"/>
    <col min="13809" max="13809" width="34.7109375" style="507" customWidth="1"/>
    <col min="13810" max="13810" width="7.140625" style="507" customWidth="1"/>
    <col min="13811" max="13816" width="6.42578125" style="507" customWidth="1"/>
    <col min="13817" max="13817" width="6.28515625" style="507" customWidth="1"/>
    <col min="13818" max="13818" width="8.42578125" style="507" customWidth="1"/>
    <col min="13819" max="13819" width="9.7109375" style="507" customWidth="1"/>
    <col min="13820" max="13820" width="8.42578125" style="507" customWidth="1"/>
    <col min="13821" max="13821" width="7.85546875" style="507" customWidth="1"/>
    <col min="13822" max="13822" width="7.42578125" style="507" customWidth="1"/>
    <col min="13823" max="14063" width="9" style="507"/>
    <col min="14064" max="14064" width="4.42578125" style="507" customWidth="1"/>
    <col min="14065" max="14065" width="34.7109375" style="507" customWidth="1"/>
    <col min="14066" max="14066" width="7.140625" style="507" customWidth="1"/>
    <col min="14067" max="14072" width="6.42578125" style="507" customWidth="1"/>
    <col min="14073" max="14073" width="6.28515625" style="507" customWidth="1"/>
    <col min="14074" max="14074" width="8.42578125" style="507" customWidth="1"/>
    <col min="14075" max="14075" width="9.7109375" style="507" customWidth="1"/>
    <col min="14076" max="14076" width="8.42578125" style="507" customWidth="1"/>
    <col min="14077" max="14077" width="7.85546875" style="507" customWidth="1"/>
    <col min="14078" max="14078" width="7.42578125" style="507" customWidth="1"/>
    <col min="14079" max="14319" width="9" style="507"/>
    <col min="14320" max="14320" width="4.42578125" style="507" customWidth="1"/>
    <col min="14321" max="14321" width="34.7109375" style="507" customWidth="1"/>
    <col min="14322" max="14322" width="7.140625" style="507" customWidth="1"/>
    <col min="14323" max="14328" width="6.42578125" style="507" customWidth="1"/>
    <col min="14329" max="14329" width="6.28515625" style="507" customWidth="1"/>
    <col min="14330" max="14330" width="8.42578125" style="507" customWidth="1"/>
    <col min="14331" max="14331" width="9.7109375" style="507" customWidth="1"/>
    <col min="14332" max="14332" width="8.42578125" style="507" customWidth="1"/>
    <col min="14333" max="14333" width="7.85546875" style="507" customWidth="1"/>
    <col min="14334" max="14334" width="7.42578125" style="507" customWidth="1"/>
    <col min="14335" max="14575" width="9" style="507"/>
    <col min="14576" max="14576" width="4.42578125" style="507" customWidth="1"/>
    <col min="14577" max="14577" width="34.7109375" style="507" customWidth="1"/>
    <col min="14578" max="14578" width="7.140625" style="507" customWidth="1"/>
    <col min="14579" max="14584" width="6.42578125" style="507" customWidth="1"/>
    <col min="14585" max="14585" width="6.28515625" style="507" customWidth="1"/>
    <col min="14586" max="14586" width="8.42578125" style="507" customWidth="1"/>
    <col min="14587" max="14587" width="9.7109375" style="507" customWidth="1"/>
    <col min="14588" max="14588" width="8.42578125" style="507" customWidth="1"/>
    <col min="14589" max="14589" width="7.85546875" style="507" customWidth="1"/>
    <col min="14590" max="14590" width="7.42578125" style="507" customWidth="1"/>
    <col min="14591" max="14831" width="9" style="507"/>
    <col min="14832" max="14832" width="4.42578125" style="507" customWidth="1"/>
    <col min="14833" max="14833" width="34.7109375" style="507" customWidth="1"/>
    <col min="14834" max="14834" width="7.140625" style="507" customWidth="1"/>
    <col min="14835" max="14840" width="6.42578125" style="507" customWidth="1"/>
    <col min="14841" max="14841" width="6.28515625" style="507" customWidth="1"/>
    <col min="14842" max="14842" width="8.42578125" style="507" customWidth="1"/>
    <col min="14843" max="14843" width="9.7109375" style="507" customWidth="1"/>
    <col min="14844" max="14844" width="8.42578125" style="507" customWidth="1"/>
    <col min="14845" max="14845" width="7.85546875" style="507" customWidth="1"/>
    <col min="14846" max="14846" width="7.42578125" style="507" customWidth="1"/>
    <col min="14847" max="15087" width="9" style="507"/>
    <col min="15088" max="15088" width="4.42578125" style="507" customWidth="1"/>
    <col min="15089" max="15089" width="34.7109375" style="507" customWidth="1"/>
    <col min="15090" max="15090" width="7.140625" style="507" customWidth="1"/>
    <col min="15091" max="15096" width="6.42578125" style="507" customWidth="1"/>
    <col min="15097" max="15097" width="6.28515625" style="507" customWidth="1"/>
    <col min="15098" max="15098" width="8.42578125" style="507" customWidth="1"/>
    <col min="15099" max="15099" width="9.7109375" style="507" customWidth="1"/>
    <col min="15100" max="15100" width="8.42578125" style="507" customWidth="1"/>
    <col min="15101" max="15101" width="7.85546875" style="507" customWidth="1"/>
    <col min="15102" max="15102" width="7.42578125" style="507" customWidth="1"/>
    <col min="15103" max="15343" width="9" style="507"/>
    <col min="15344" max="15344" width="4.42578125" style="507" customWidth="1"/>
    <col min="15345" max="15345" width="34.7109375" style="507" customWidth="1"/>
    <col min="15346" max="15346" width="7.140625" style="507" customWidth="1"/>
    <col min="15347" max="15352" width="6.42578125" style="507" customWidth="1"/>
    <col min="15353" max="15353" width="6.28515625" style="507" customWidth="1"/>
    <col min="15354" max="15354" width="8.42578125" style="507" customWidth="1"/>
    <col min="15355" max="15355" width="9.7109375" style="507" customWidth="1"/>
    <col min="15356" max="15356" width="8.42578125" style="507" customWidth="1"/>
    <col min="15357" max="15357" width="7.85546875" style="507" customWidth="1"/>
    <col min="15358" max="15358" width="7.42578125" style="507" customWidth="1"/>
    <col min="15359" max="15599" width="9" style="507"/>
    <col min="15600" max="15600" width="4.42578125" style="507" customWidth="1"/>
    <col min="15601" max="15601" width="34.7109375" style="507" customWidth="1"/>
    <col min="15602" max="15602" width="7.140625" style="507" customWidth="1"/>
    <col min="15603" max="15608" width="6.42578125" style="507" customWidth="1"/>
    <col min="15609" max="15609" width="6.28515625" style="507" customWidth="1"/>
    <col min="15610" max="15610" width="8.42578125" style="507" customWidth="1"/>
    <col min="15611" max="15611" width="9.7109375" style="507" customWidth="1"/>
    <col min="15612" max="15612" width="8.42578125" style="507" customWidth="1"/>
    <col min="15613" max="15613" width="7.85546875" style="507" customWidth="1"/>
    <col min="15614" max="15614" width="7.42578125" style="507" customWidth="1"/>
    <col min="15615" max="15855" width="9" style="507"/>
    <col min="15856" max="15856" width="4.42578125" style="507" customWidth="1"/>
    <col min="15857" max="15857" width="34.7109375" style="507" customWidth="1"/>
    <col min="15858" max="15858" width="7.140625" style="507" customWidth="1"/>
    <col min="15859" max="15864" width="6.42578125" style="507" customWidth="1"/>
    <col min="15865" max="15865" width="6.28515625" style="507" customWidth="1"/>
    <col min="15866" max="15866" width="8.42578125" style="507" customWidth="1"/>
    <col min="15867" max="15867" width="9.7109375" style="507" customWidth="1"/>
    <col min="15868" max="15868" width="8.42578125" style="507" customWidth="1"/>
    <col min="15869" max="15869" width="7.85546875" style="507" customWidth="1"/>
    <col min="15870" max="15870" width="7.42578125" style="507" customWidth="1"/>
    <col min="15871" max="16111" width="9" style="507"/>
    <col min="16112" max="16112" width="4.42578125" style="507" customWidth="1"/>
    <col min="16113" max="16113" width="34.7109375" style="507" customWidth="1"/>
    <col min="16114" max="16114" width="7.140625" style="507" customWidth="1"/>
    <col min="16115" max="16120" width="6.42578125" style="507" customWidth="1"/>
    <col min="16121" max="16121" width="6.28515625" style="507" customWidth="1"/>
    <col min="16122" max="16122" width="8.42578125" style="507" customWidth="1"/>
    <col min="16123" max="16123" width="9.7109375" style="507" customWidth="1"/>
    <col min="16124" max="16124" width="8.42578125" style="507" customWidth="1"/>
    <col min="16125" max="16125" width="7.85546875" style="507" customWidth="1"/>
    <col min="16126" max="16126" width="7.42578125" style="507" customWidth="1"/>
    <col min="16127" max="16367" width="9" style="507"/>
    <col min="16368" max="16384" width="10.28515625" style="507" customWidth="1"/>
  </cols>
  <sheetData>
    <row r="1" spans="1:13" ht="37.5" customHeight="1">
      <c r="A1" s="1494" t="s">
        <v>363</v>
      </c>
      <c r="B1" s="1494"/>
      <c r="C1" s="1494"/>
      <c r="D1" s="1494"/>
      <c r="E1" s="1494"/>
      <c r="F1" s="1494"/>
      <c r="G1" s="1494"/>
      <c r="H1" s="1494"/>
      <c r="I1" s="582"/>
      <c r="J1" s="582"/>
      <c r="K1" s="582"/>
    </row>
    <row r="2" spans="1:13" ht="18.75">
      <c r="C2" s="581"/>
      <c r="D2" s="581"/>
    </row>
    <row r="3" spans="1:13" ht="45" customHeight="1">
      <c r="A3" s="1499" t="s">
        <v>375</v>
      </c>
      <c r="B3" s="1499"/>
      <c r="C3" s="1499"/>
      <c r="D3" s="1499"/>
      <c r="E3" s="1499"/>
      <c r="F3" s="1499"/>
      <c r="G3" s="1499"/>
      <c r="H3" s="580"/>
      <c r="I3" s="580"/>
      <c r="J3" s="580"/>
      <c r="K3" s="580"/>
      <c r="L3" s="580"/>
    </row>
    <row r="4" spans="1:13" ht="12" customHeight="1">
      <c r="B4" s="536"/>
      <c r="C4" s="580"/>
      <c r="D4" s="580"/>
      <c r="E4" s="580"/>
      <c r="F4" s="580"/>
      <c r="G4" s="580"/>
      <c r="H4" s="580"/>
      <c r="I4" s="580"/>
      <c r="J4" s="580"/>
      <c r="K4" s="580"/>
      <c r="L4" s="580"/>
    </row>
    <row r="5" spans="1:13">
      <c r="A5" s="1495" t="s">
        <v>2736</v>
      </c>
      <c r="B5" s="1495"/>
      <c r="C5" s="1495"/>
      <c r="D5" s="1495"/>
      <c r="E5" s="1495"/>
      <c r="F5" s="1495"/>
      <c r="G5" s="1495"/>
      <c r="H5" s="1495"/>
    </row>
    <row r="6" spans="1:13">
      <c r="B6" s="528"/>
      <c r="C6" s="528"/>
      <c r="D6" s="528"/>
      <c r="F6" s="553"/>
      <c r="G6" s="553"/>
      <c r="H6" s="509"/>
      <c r="I6" s="509"/>
    </row>
    <row r="7" spans="1:13" ht="25.5">
      <c r="B7" s="963" t="s">
        <v>35</v>
      </c>
      <c r="C7" s="964" t="s">
        <v>2</v>
      </c>
      <c r="D7" s="963" t="s">
        <v>1032</v>
      </c>
      <c r="E7" s="963" t="s">
        <v>3</v>
      </c>
      <c r="F7" s="1500" t="s">
        <v>2637</v>
      </c>
      <c r="G7" s="1501"/>
      <c r="H7" s="575"/>
      <c r="I7" s="575"/>
      <c r="J7" s="573"/>
    </row>
    <row r="8" spans="1:13">
      <c r="A8" s="962"/>
      <c r="B8" s="1479" t="s">
        <v>2737</v>
      </c>
      <c r="C8" s="1480"/>
      <c r="D8" s="1480"/>
      <c r="E8" s="1480"/>
      <c r="F8" s="1480"/>
      <c r="G8" s="1481"/>
      <c r="H8" s="962"/>
    </row>
    <row r="9" spans="1:13">
      <c r="B9" s="1479" t="s">
        <v>376</v>
      </c>
      <c r="C9" s="1480"/>
      <c r="D9" s="1480"/>
      <c r="E9" s="1481"/>
      <c r="F9" s="734" t="s">
        <v>5</v>
      </c>
      <c r="G9" s="734" t="s">
        <v>6</v>
      </c>
      <c r="H9" s="575"/>
      <c r="I9" s="575"/>
      <c r="J9" s="575"/>
    </row>
    <row r="10" spans="1:13">
      <c r="B10" s="579" t="s">
        <v>40</v>
      </c>
      <c r="C10" s="578" t="s">
        <v>377</v>
      </c>
      <c r="D10" s="738" t="s">
        <v>324</v>
      </c>
      <c r="E10" s="540" t="s">
        <v>7</v>
      </c>
      <c r="F10" s="609">
        <f>_xlfn.XLOOKUP(M10,[1]VIII_CII_A_1!$AI:$AI,[1]VIII_CII_A_1!$T:$T)</f>
        <v>4.4550000000000001</v>
      </c>
      <c r="G10" s="609">
        <f>_xlfn.XLOOKUP(M10,[1]VIII_CII_A_1!$AI:$AI,[1]VIII_CII_A_1!$S:$S)</f>
        <v>4.95</v>
      </c>
      <c r="H10" s="575"/>
      <c r="I10" s="575"/>
      <c r="J10" s="165"/>
      <c r="L10" s="537"/>
      <c r="M10" s="852" t="s">
        <v>2179</v>
      </c>
    </row>
    <row r="11" spans="1:13">
      <c r="B11" s="540" t="s">
        <v>41</v>
      </c>
      <c r="C11" s="543" t="s">
        <v>378</v>
      </c>
      <c r="D11" s="738" t="s">
        <v>324</v>
      </c>
      <c r="E11" s="540" t="s">
        <v>7</v>
      </c>
      <c r="F11" s="609">
        <f>_xlfn.XLOOKUP(M11,[1]VIII_CII_A_1!$AI:$AI,[1]VIII_CII_A_1!$T:$T)</f>
        <v>4.2814285714285614</v>
      </c>
      <c r="G11" s="609">
        <f>_xlfn.XLOOKUP(M11,[1]VIII_CII_A_1!$AI:$AI,[1]VIII_CII_A_1!$S:$S)</f>
        <v>4.7571428571428456</v>
      </c>
      <c r="H11" s="575"/>
      <c r="I11" s="575"/>
      <c r="J11" s="165"/>
      <c r="K11" s="577"/>
      <c r="M11" s="852" t="s">
        <v>2180</v>
      </c>
    </row>
    <row r="12" spans="1:13">
      <c r="B12" s="540" t="s">
        <v>42</v>
      </c>
      <c r="C12" s="570" t="s">
        <v>379</v>
      </c>
      <c r="D12" s="738" t="s">
        <v>324</v>
      </c>
      <c r="E12" s="540" t="s">
        <v>7</v>
      </c>
      <c r="F12" s="609">
        <f>_xlfn.XLOOKUP(M12,[1]VIII_CII_A_1!$AI:$AI,[1]VIII_CII_A_1!$T:$T)</f>
        <v>4.1078571428571342</v>
      </c>
      <c r="G12" s="609">
        <f>_xlfn.XLOOKUP(M12,[1]VIII_CII_A_1!$AI:$AI,[1]VIII_CII_A_1!$S:$S)</f>
        <v>4.5642857142857043</v>
      </c>
      <c r="H12" s="575"/>
      <c r="I12" s="575"/>
      <c r="J12" s="165"/>
      <c r="L12" s="537"/>
      <c r="M12" s="852" t="s">
        <v>2181</v>
      </c>
    </row>
    <row r="13" spans="1:13" ht="25.5">
      <c r="B13" s="576" t="s">
        <v>44</v>
      </c>
      <c r="C13" s="562" t="s">
        <v>380</v>
      </c>
      <c r="D13" s="738" t="s">
        <v>324</v>
      </c>
      <c r="E13" s="560" t="s">
        <v>7</v>
      </c>
      <c r="F13" s="609">
        <f>_xlfn.XLOOKUP(M13,[1]VIII_CII_A_1!$AI:$AI,[1]VIII_CII_A_1!$T:$T)</f>
        <v>4.2322499999999996</v>
      </c>
      <c r="G13" s="609">
        <f>_xlfn.XLOOKUP(M13,[1]VIII_CII_A_1!$AI:$AI,[1]VIII_CII_A_1!$S:$S)</f>
        <v>4.7024999999999997</v>
      </c>
      <c r="H13" s="575"/>
      <c r="I13" s="575"/>
      <c r="J13" s="165"/>
      <c r="L13" s="537"/>
      <c r="M13" s="852" t="s">
        <v>2182</v>
      </c>
    </row>
    <row r="14" spans="1:13" ht="26.45" customHeight="1">
      <c r="B14" s="576" t="s">
        <v>46</v>
      </c>
      <c r="C14" s="562" t="s">
        <v>381</v>
      </c>
      <c r="D14" s="738" t="s">
        <v>324</v>
      </c>
      <c r="E14" s="560" t="s">
        <v>7</v>
      </c>
      <c r="F14" s="609">
        <f>_xlfn.XLOOKUP(M14,[1]VIII_CII_A_1!$AI:$AI,[1]VIII_CII_A_1!$T:$T)</f>
        <v>3.9366000000000008</v>
      </c>
      <c r="G14" s="609">
        <f>_xlfn.XLOOKUP(M14,[1]VIII_CII_A_1!$AI:$AI,[1]VIII_CII_A_1!$S:$S)</f>
        <v>4.3740000000000006</v>
      </c>
      <c r="H14" s="575"/>
      <c r="I14" s="575"/>
      <c r="J14" s="165"/>
      <c r="L14" s="537"/>
      <c r="M14" s="852" t="s">
        <v>2183</v>
      </c>
    </row>
    <row r="15" spans="1:13" ht="25.5">
      <c r="B15" s="576" t="s">
        <v>48</v>
      </c>
      <c r="C15" s="562" t="s">
        <v>382</v>
      </c>
      <c r="D15" s="738" t="s">
        <v>324</v>
      </c>
      <c r="E15" s="560" t="s">
        <v>7</v>
      </c>
      <c r="F15" s="609">
        <f>_xlfn.XLOOKUP(M15,[1]VIII_CII_A_1!$AI:$AI,[1]VIII_CII_A_1!$T:$T)</f>
        <v>3.9366000000000008</v>
      </c>
      <c r="G15" s="609">
        <f>_xlfn.XLOOKUP(M15,[1]VIII_CII_A_1!$AI:$AI,[1]VIII_CII_A_1!$S:$S)</f>
        <v>4.3740000000000006</v>
      </c>
      <c r="H15" s="575"/>
      <c r="I15" s="575"/>
      <c r="J15" s="165"/>
      <c r="L15" s="537"/>
      <c r="M15" s="852" t="s">
        <v>2184</v>
      </c>
    </row>
    <row r="16" spans="1:13" ht="25.5">
      <c r="B16" s="576" t="s">
        <v>50</v>
      </c>
      <c r="C16" s="562" t="s">
        <v>383</v>
      </c>
      <c r="D16" s="738" t="s">
        <v>324</v>
      </c>
      <c r="E16" s="560" t="s">
        <v>7</v>
      </c>
      <c r="F16" s="609">
        <f>_xlfn.XLOOKUP(M16,[1]VIII_CII_A_1!$AI:$AI,[1]VIII_CII_A_1!$T:$T)</f>
        <v>3.6</v>
      </c>
      <c r="G16" s="609">
        <f>_xlfn.XLOOKUP(M16,[1]VIII_CII_A_1!$AI:$AI,[1]VIII_CII_A_1!$S:$S)</f>
        <v>4</v>
      </c>
      <c r="H16" s="575"/>
      <c r="I16" s="575"/>
      <c r="J16" s="165"/>
      <c r="L16" s="537"/>
      <c r="M16" s="852" t="s">
        <v>2185</v>
      </c>
    </row>
    <row r="17" spans="2:16">
      <c r="B17" s="576" t="s">
        <v>52</v>
      </c>
      <c r="C17" s="554" t="s">
        <v>384</v>
      </c>
      <c r="D17" s="738" t="s">
        <v>324</v>
      </c>
      <c r="E17" s="569" t="s">
        <v>7</v>
      </c>
      <c r="F17" s="609">
        <f>_xlfn.XLOOKUP(M17,[1]VIII_CII_A_1!$AI:$AI,[1]VIII_CII_A_1!$T:$T)</f>
        <v>3.5154000000000001</v>
      </c>
      <c r="G17" s="609">
        <f>_xlfn.XLOOKUP(M17,[1]VIII_CII_A_1!$AI:$AI,[1]VIII_CII_A_1!$S:$S)</f>
        <v>3.9060000000000001</v>
      </c>
      <c r="H17" s="575"/>
      <c r="I17" s="575"/>
      <c r="J17" s="510"/>
      <c r="K17" s="628"/>
      <c r="L17" s="509"/>
      <c r="M17" s="852" t="s">
        <v>2186</v>
      </c>
      <c r="N17" s="550"/>
      <c r="O17" s="516"/>
      <c r="P17" s="516"/>
    </row>
    <row r="18" spans="2:16" ht="25.5">
      <c r="B18" s="540" t="s">
        <v>54</v>
      </c>
      <c r="C18" s="554" t="s">
        <v>1028</v>
      </c>
      <c r="D18" s="738" t="s">
        <v>324</v>
      </c>
      <c r="E18" s="560" t="s">
        <v>7</v>
      </c>
      <c r="F18" s="609">
        <f>_xlfn.XLOOKUP(M18,[1]VIII_CII_A_1!$AI:$AI,[1]VIII_CII_A_1!$T:$T)</f>
        <v>3.0996760563380281</v>
      </c>
      <c r="G18" s="609">
        <f>_xlfn.XLOOKUP(M18,[1]VIII_CII_A_1!$AI:$AI,[1]VIII_CII_A_1!$S:$S)</f>
        <v>3.4440845070422532</v>
      </c>
      <c r="H18" s="575"/>
      <c r="I18" s="575"/>
      <c r="J18" s="752"/>
      <c r="K18" s="752"/>
      <c r="L18" s="752"/>
      <c r="M18" s="852" t="s">
        <v>2187</v>
      </c>
      <c r="N18" s="752"/>
      <c r="O18" s="752"/>
      <c r="P18" s="752"/>
    </row>
    <row r="19" spans="2:16">
      <c r="B19" s="566" t="s">
        <v>260</v>
      </c>
      <c r="C19" s="554" t="s">
        <v>385</v>
      </c>
      <c r="D19" s="738" t="s">
        <v>324</v>
      </c>
      <c r="E19" s="560" t="s">
        <v>7</v>
      </c>
      <c r="F19" s="609">
        <f>_xlfn.XLOOKUP(M19,[1]VIII_CII_A_1!$AI:$AI,[1]VIII_CII_A_1!$T:$T)</f>
        <v>3.5154000000000001</v>
      </c>
      <c r="G19" s="609">
        <f>_xlfn.XLOOKUP(M19,[1]VIII_CII_A_1!$AI:$AI,[1]VIII_CII_A_1!$S:$S)</f>
        <v>3.9060000000000001</v>
      </c>
      <c r="H19" s="575"/>
      <c r="I19" s="575"/>
      <c r="K19" s="509"/>
      <c r="L19" s="628"/>
      <c r="M19" s="852" t="s">
        <v>2188</v>
      </c>
      <c r="N19" s="550"/>
      <c r="O19" s="516"/>
      <c r="P19" s="516"/>
    </row>
    <row r="20" spans="2:16">
      <c r="B20" s="1480" t="s">
        <v>386</v>
      </c>
      <c r="C20" s="1480"/>
      <c r="D20" s="1480"/>
      <c r="E20" s="1481"/>
      <c r="F20" s="1492" t="s">
        <v>19</v>
      </c>
      <c r="G20" s="1493"/>
      <c r="H20" s="516"/>
      <c r="I20" s="516"/>
    </row>
    <row r="21" spans="2:16" ht="12.75" customHeight="1">
      <c r="B21" s="1482" t="s">
        <v>261</v>
      </c>
      <c r="C21" s="1496" t="s">
        <v>1033</v>
      </c>
      <c r="D21" s="739" t="s">
        <v>817</v>
      </c>
      <c r="E21" s="534" t="s">
        <v>7</v>
      </c>
      <c r="F21" s="584">
        <f>_xlfn.XLOOKUP(M21,[1]VIII_CII_A_1!$AI:$AI,[1]VIII_CII_A_1!$T:$T)</f>
        <v>2.202655</v>
      </c>
      <c r="G21" s="584">
        <f>_xlfn.XLOOKUP(M21,[1]VIII_CII_A_1!$AI:$AI,[1]VIII_CII_A_1!$S:$S)</f>
        <v>2.4205000000000001</v>
      </c>
      <c r="M21" s="866" t="s">
        <v>2189</v>
      </c>
    </row>
    <row r="22" spans="2:16">
      <c r="B22" s="1483"/>
      <c r="C22" s="1497"/>
      <c r="D22" s="740" t="s">
        <v>89</v>
      </c>
      <c r="E22" s="534" t="s">
        <v>7</v>
      </c>
      <c r="F22" s="584">
        <f>_xlfn.XLOOKUP(M22,[1]VIII_CII_A_1!$AI:$AI,[1]VIII_CII_A_1!$T:$T)</f>
        <v>2.0868047200000008</v>
      </c>
      <c r="G22" s="584">
        <f>_xlfn.XLOOKUP(M22,[1]VIII_CII_A_1!$AI:$AI,[1]VIII_CII_A_1!$S:$S)</f>
        <v>2.2931920000000008</v>
      </c>
      <c r="M22" s="866" t="s">
        <v>2190</v>
      </c>
    </row>
    <row r="23" spans="2:16">
      <c r="B23" s="1484"/>
      <c r="C23" s="1498"/>
      <c r="D23" s="740" t="s">
        <v>90</v>
      </c>
      <c r="E23" s="534" t="s">
        <v>7</v>
      </c>
      <c r="F23" s="584">
        <f>_xlfn.XLOOKUP(M23,[1]VIII_CII_A_1!$AI:$AI,[1]VIII_CII_A_1!$T:$T)</f>
        <v>1.8970952000000003</v>
      </c>
      <c r="G23" s="584">
        <f>_xlfn.XLOOKUP(M23,[1]VIII_CII_A_1!$AI:$AI,[1]VIII_CII_A_1!$S:$S)</f>
        <v>2.0847200000000004</v>
      </c>
      <c r="M23" s="866" t="s">
        <v>2191</v>
      </c>
    </row>
    <row r="24" spans="2:16">
      <c r="B24" s="1482" t="s">
        <v>262</v>
      </c>
      <c r="C24" s="1496" t="s">
        <v>872</v>
      </c>
      <c r="D24" s="739" t="s">
        <v>817</v>
      </c>
      <c r="E24" s="534" t="s">
        <v>7</v>
      </c>
      <c r="F24" s="584">
        <f>_xlfn.XLOOKUP(M24,[1]VIII_CII_A_1!$AI:$AI,[1]VIII_CII_A_1!$T:$T)</f>
        <v>2.1385000000000001</v>
      </c>
      <c r="G24" s="584">
        <f>_xlfn.XLOOKUP(M24,[1]VIII_CII_A_1!$AI:$AI,[1]VIII_CII_A_1!$S:$S)</f>
        <v>2.35</v>
      </c>
      <c r="M24" s="866" t="s">
        <v>2192</v>
      </c>
    </row>
    <row r="25" spans="2:16">
      <c r="B25" s="1483"/>
      <c r="C25" s="1497"/>
      <c r="D25" s="740" t="s">
        <v>89</v>
      </c>
      <c r="E25" s="534" t="s">
        <v>7</v>
      </c>
      <c r="F25" s="584">
        <f>_xlfn.XLOOKUP(M25,[1]VIII_CII_A_1!$AI:$AI,[1]VIII_CII_A_1!$T:$T)</f>
        <v>2.0260240000000009</v>
      </c>
      <c r="G25" s="584">
        <f>_xlfn.XLOOKUP(M25,[1]VIII_CII_A_1!$AI:$AI,[1]VIII_CII_A_1!$S:$S)</f>
        <v>2.2264000000000008</v>
      </c>
      <c r="M25" s="866" t="s">
        <v>2193</v>
      </c>
      <c r="N25" s="507"/>
    </row>
    <row r="26" spans="2:16">
      <c r="B26" s="1483"/>
      <c r="C26" s="1497"/>
      <c r="D26" s="740" t="s">
        <v>90</v>
      </c>
      <c r="E26" s="534" t="s">
        <v>7</v>
      </c>
      <c r="F26" s="584">
        <f>_xlfn.XLOOKUP(M26,[1]VIII_CII_A_1!$AI:$AI,[1]VIII_CII_A_1!$T:$T)</f>
        <v>1.8418400000000006</v>
      </c>
      <c r="G26" s="584">
        <f>_xlfn.XLOOKUP(M26,[1]VIII_CII_A_1!$AI:$AI,[1]VIII_CII_A_1!$S:$S)</f>
        <v>2.0240000000000005</v>
      </c>
      <c r="M26" s="866" t="s">
        <v>2194</v>
      </c>
      <c r="N26" s="507"/>
    </row>
    <row r="27" spans="2:16">
      <c r="B27" s="1483"/>
      <c r="C27" s="1498"/>
      <c r="D27" s="529" t="s">
        <v>387</v>
      </c>
      <c r="E27" s="534" t="s">
        <v>7</v>
      </c>
      <c r="F27" s="584">
        <f>_xlfn.XLOOKUP(M27,[1]VIII_CII_A_1!$AI:$AI,[1]VIII_CII_A_1!$T:$T)</f>
        <v>1.748</v>
      </c>
      <c r="G27" s="584">
        <f>_xlfn.XLOOKUP(M27,[1]VIII_CII_A_1!$AI:$AI,[1]VIII_CII_A_1!$S:$S)</f>
        <v>1.84</v>
      </c>
      <c r="M27" s="866" t="s">
        <v>2195</v>
      </c>
    </row>
    <row r="28" spans="2:16">
      <c r="B28" s="1483" t="s">
        <v>264</v>
      </c>
      <c r="C28" s="1489" t="s">
        <v>814</v>
      </c>
      <c r="D28" s="739" t="s">
        <v>817</v>
      </c>
      <c r="E28" s="572" t="s">
        <v>7</v>
      </c>
      <c r="F28" s="584">
        <f>_xlfn.XLOOKUP(M28,[1]VIII_CII_A_1!$AI:$AI,[1]VIII_CII_A_1!$T:$T)</f>
        <v>2.1385000000000001</v>
      </c>
      <c r="G28" s="584">
        <f>_xlfn.XLOOKUP(M28,[1]VIII_CII_A_1!$AI:$AI,[1]VIII_CII_A_1!$S:$S)</f>
        <v>2.35</v>
      </c>
      <c r="M28" s="866" t="s">
        <v>2196</v>
      </c>
    </row>
    <row r="29" spans="2:16">
      <c r="B29" s="1483"/>
      <c r="C29" s="1490"/>
      <c r="D29" s="740" t="s">
        <v>89</v>
      </c>
      <c r="E29" s="572" t="s">
        <v>7</v>
      </c>
      <c r="F29" s="584">
        <f>_xlfn.XLOOKUP(M29,[1]VIII_CII_A_1!$AI:$AI,[1]VIII_CII_A_1!$T:$T)</f>
        <v>2.0260240000000009</v>
      </c>
      <c r="G29" s="584">
        <f>_xlfn.XLOOKUP(M29,[1]VIII_CII_A_1!$AI:$AI,[1]VIII_CII_A_1!$S:$S)</f>
        <v>2.2264000000000008</v>
      </c>
      <c r="M29" s="866" t="s">
        <v>2197</v>
      </c>
    </row>
    <row r="30" spans="2:16">
      <c r="B30" s="1483"/>
      <c r="C30" s="1490"/>
      <c r="D30" s="740" t="s">
        <v>90</v>
      </c>
      <c r="E30" s="572" t="s">
        <v>7</v>
      </c>
      <c r="F30" s="584">
        <f>_xlfn.XLOOKUP(M30,[1]VIII_CII_A_1!$AI:$AI,[1]VIII_CII_A_1!$T:$T)</f>
        <v>1.8418400000000006</v>
      </c>
      <c r="G30" s="584">
        <f>_xlfn.XLOOKUP(M30,[1]VIII_CII_A_1!$AI:$AI,[1]VIII_CII_A_1!$S:$S)</f>
        <v>2.0240000000000005</v>
      </c>
      <c r="M30" s="866" t="s">
        <v>2198</v>
      </c>
    </row>
    <row r="31" spans="2:16">
      <c r="B31" s="1484"/>
      <c r="C31" s="1491"/>
      <c r="D31" s="529" t="s">
        <v>387</v>
      </c>
      <c r="E31" s="572" t="s">
        <v>7</v>
      </c>
      <c r="F31" s="584">
        <f>_xlfn.XLOOKUP(M31,[1]VIII_CII_A_1!$AI:$AI,[1]VIII_CII_A_1!$T:$T)</f>
        <v>1.748</v>
      </c>
      <c r="G31" s="584">
        <f>_xlfn.XLOOKUP(M31,[1]VIII_CII_A_1!$AI:$AI,[1]VIII_CII_A_1!$S:$S)</f>
        <v>1.84</v>
      </c>
      <c r="M31" s="866" t="s">
        <v>2199</v>
      </c>
    </row>
    <row r="32" spans="2:16">
      <c r="B32" s="1482" t="s">
        <v>265</v>
      </c>
      <c r="C32" s="1496" t="s">
        <v>873</v>
      </c>
      <c r="D32" s="739" t="s">
        <v>817</v>
      </c>
      <c r="E32" s="534" t="s">
        <v>32</v>
      </c>
      <c r="F32" s="584">
        <f>_xlfn.XLOOKUP(M32,[1]VIII_CII_A_1!$AI:$AI,[1]VIII_CII_A_1!$T:$T)</f>
        <v>1.6466450000000001</v>
      </c>
      <c r="G32" s="584">
        <f>_xlfn.XLOOKUP(M32,[1]VIII_CII_A_1!$AI:$AI,[1]VIII_CII_A_1!$S:$S)</f>
        <v>1.8095000000000001</v>
      </c>
      <c r="M32" s="866" t="s">
        <v>2200</v>
      </c>
    </row>
    <row r="33" spans="2:17">
      <c r="B33" s="1483"/>
      <c r="C33" s="1497"/>
      <c r="D33" s="740" t="s">
        <v>89</v>
      </c>
      <c r="E33" s="534" t="s">
        <v>32</v>
      </c>
      <c r="F33" s="584">
        <f>_xlfn.XLOOKUP(M33,[1]VIII_CII_A_1!$AI:$AI,[1]VIII_CII_A_1!$T:$T)</f>
        <v>1.5600384800000007</v>
      </c>
      <c r="G33" s="584">
        <f>_xlfn.XLOOKUP(M33,[1]VIII_CII_A_1!$AI:$AI,[1]VIII_CII_A_1!$S:$S)</f>
        <v>1.7143280000000007</v>
      </c>
      <c r="M33" s="866" t="s">
        <v>2201</v>
      </c>
    </row>
    <row r="34" spans="2:17">
      <c r="B34" s="1483"/>
      <c r="C34" s="1497"/>
      <c r="D34" s="740" t="s">
        <v>90</v>
      </c>
      <c r="E34" s="534" t="s">
        <v>32</v>
      </c>
      <c r="F34" s="584">
        <f>_xlfn.XLOOKUP(M34,[1]VIII_CII_A_1!$AI:$AI,[1]VIII_CII_A_1!$T:$T)</f>
        <v>1.4734720000000003</v>
      </c>
      <c r="G34" s="584">
        <f>_xlfn.XLOOKUP(M34,[1]VIII_CII_A_1!$AI:$AI,[1]VIII_CII_A_1!$S:$S)</f>
        <v>1.6192000000000004</v>
      </c>
      <c r="M34" s="866" t="s">
        <v>2202</v>
      </c>
    </row>
    <row r="35" spans="2:17">
      <c r="B35" s="1484"/>
      <c r="C35" s="1498"/>
      <c r="D35" s="529" t="s">
        <v>387</v>
      </c>
      <c r="E35" s="534" t="s">
        <v>32</v>
      </c>
      <c r="F35" s="584">
        <f>_xlfn.XLOOKUP(M35,[1]VIII_CII_A_1!$AI:$AI,[1]VIII_CII_A_1!$T:$T)</f>
        <v>1.4399840000000002</v>
      </c>
      <c r="G35" s="584">
        <f>_xlfn.XLOOKUP(M35,[1]VIII_CII_A_1!$AI:$AI,[1]VIII_CII_A_1!$S:$S)</f>
        <v>1.5824</v>
      </c>
      <c r="M35" s="866" t="s">
        <v>2203</v>
      </c>
    </row>
    <row r="36" spans="2:17" ht="25.5" customHeight="1">
      <c r="B36" s="1482" t="s">
        <v>266</v>
      </c>
      <c r="C36" s="1496" t="s">
        <v>1034</v>
      </c>
      <c r="D36" s="739" t="s">
        <v>1036</v>
      </c>
      <c r="E36" s="534" t="s">
        <v>33</v>
      </c>
      <c r="F36" s="584">
        <f>_xlfn.XLOOKUP(M36,[1]VIII_CII_A_1!$AI:$AI,[1]VIII_CII_A_1!$T:$T)</f>
        <v>1.5890124250000002</v>
      </c>
      <c r="G36" s="584">
        <f>_xlfn.XLOOKUP(M36,[1]VIII_CII_A_1!$AI:$AI,[1]VIII_CII_A_1!$S:$S)</f>
        <v>1.7461675000000001</v>
      </c>
      <c r="M36" s="866" t="s">
        <v>2204</v>
      </c>
    </row>
    <row r="37" spans="2:17">
      <c r="B37" s="1483"/>
      <c r="C37" s="1497"/>
      <c r="D37" s="740" t="s">
        <v>799</v>
      </c>
      <c r="E37" s="534" t="s">
        <v>33</v>
      </c>
      <c r="F37" s="584">
        <f>_xlfn.XLOOKUP(M37,[1]VIII_CII_A_1!$AI:$AI,[1]VIII_CII_A_1!$T:$T)</f>
        <v>1.5054371332000005</v>
      </c>
      <c r="G37" s="584">
        <f>_xlfn.XLOOKUP(M37,[1]VIII_CII_A_1!$AI:$AI,[1]VIII_CII_A_1!$S:$S)</f>
        <v>1.6543265200000006</v>
      </c>
      <c r="J37" s="563"/>
      <c r="M37" s="866" t="s">
        <v>2205</v>
      </c>
      <c r="N37" s="507"/>
    </row>
    <row r="38" spans="2:17">
      <c r="B38" s="1483"/>
      <c r="C38" s="1497"/>
      <c r="D38" s="740" t="s">
        <v>869</v>
      </c>
      <c r="E38" s="534" t="s">
        <v>33</v>
      </c>
      <c r="F38" s="584">
        <f>_xlfn.XLOOKUP(M38,[1]VIII_CII_A_1!$AI:$AI,[1]VIII_CII_A_1!$T:$T)</f>
        <v>1.4219004800000004</v>
      </c>
      <c r="G38" s="584">
        <f>_xlfn.XLOOKUP(M38,[1]VIII_CII_A_1!$AI:$AI,[1]VIII_CII_A_1!$S:$S)</f>
        <v>1.5625280000000004</v>
      </c>
      <c r="J38" s="514"/>
      <c r="K38" s="514"/>
      <c r="L38" s="514"/>
      <c r="M38" s="866" t="s">
        <v>2206</v>
      </c>
      <c r="N38" s="514"/>
      <c r="O38" s="514"/>
      <c r="P38" s="514"/>
      <c r="Q38" s="514"/>
    </row>
    <row r="39" spans="2:17">
      <c r="B39" s="1484"/>
      <c r="C39" s="1498"/>
      <c r="D39" s="529" t="s">
        <v>387</v>
      </c>
      <c r="E39" s="560" t="s">
        <v>33</v>
      </c>
      <c r="F39" s="584">
        <f>_xlfn.XLOOKUP(M39,[1]VIII_CII_A_1!$AI:$AI,[1]VIII_CII_A_1!$T:$T)</f>
        <v>1.3823846400000002</v>
      </c>
      <c r="G39" s="584">
        <f>_xlfn.XLOOKUP(M39,[1]VIII_CII_A_1!$AI:$AI,[1]VIII_CII_A_1!$S:$S)</f>
        <v>1.519104</v>
      </c>
      <c r="M39" s="866" t="s">
        <v>2207</v>
      </c>
    </row>
    <row r="40" spans="2:17">
      <c r="B40" s="1477" t="s">
        <v>2772</v>
      </c>
      <c r="C40" s="1477"/>
      <c r="D40" s="1477"/>
      <c r="E40" s="1477"/>
      <c r="F40" s="1477"/>
      <c r="G40" s="1477"/>
    </row>
    <row r="41" spans="2:17">
      <c r="B41" s="1478" t="s">
        <v>2773</v>
      </c>
      <c r="C41" s="1478"/>
      <c r="D41" s="1478"/>
      <c r="E41" s="1478"/>
      <c r="F41" s="1478"/>
      <c r="G41" s="1478"/>
      <c r="H41" s="514"/>
      <c r="I41" s="514"/>
    </row>
    <row r="42" spans="2:17" ht="27.6" customHeight="1">
      <c r="B42" s="1548" t="s">
        <v>390</v>
      </c>
      <c r="C42" s="1549"/>
      <c r="D42" s="1549"/>
      <c r="E42" s="1549"/>
      <c r="F42" s="1549"/>
      <c r="G42" s="1550"/>
    </row>
    <row r="43" spans="2:17">
      <c r="B43" s="1479" t="s">
        <v>2774</v>
      </c>
      <c r="C43" s="1480"/>
      <c r="D43" s="1480"/>
      <c r="E43" s="1481"/>
      <c r="F43" s="1551" t="s">
        <v>2776</v>
      </c>
      <c r="G43" s="1552"/>
    </row>
    <row r="44" spans="2:17">
      <c r="B44" s="540" t="s">
        <v>268</v>
      </c>
      <c r="C44" s="574" t="s">
        <v>391</v>
      </c>
      <c r="D44" s="744" t="s">
        <v>324</v>
      </c>
      <c r="E44" s="560" t="s">
        <v>7</v>
      </c>
      <c r="F44" s="1476">
        <f>_xlfn.XLOOKUP(M44,[1]VIII_CII_A_1!$AI:$AI,[1]VIII_CII_A_1!$S:$S)</f>
        <v>5.2249999999999996</v>
      </c>
      <c r="G44" s="1476"/>
      <c r="M44" s="852" t="s">
        <v>2208</v>
      </c>
    </row>
    <row r="45" spans="2:17" ht="26.45" customHeight="1">
      <c r="B45" s="540" t="s">
        <v>269</v>
      </c>
      <c r="C45" s="574" t="s">
        <v>392</v>
      </c>
      <c r="D45" s="744" t="s">
        <v>324</v>
      </c>
      <c r="E45" s="560" t="s">
        <v>7</v>
      </c>
      <c r="F45" s="1476">
        <f>_xlfn.XLOOKUP(M45,[1]VIII_CII_A_1!$AI:$AI,[1]VIII_CII_A_1!$S:$S)</f>
        <v>4.8600000000000003</v>
      </c>
      <c r="G45" s="1476"/>
      <c r="M45" s="852" t="s">
        <v>2209</v>
      </c>
    </row>
    <row r="46" spans="2:17">
      <c r="B46" s="540" t="s">
        <v>271</v>
      </c>
      <c r="C46" s="574" t="s">
        <v>393</v>
      </c>
      <c r="D46" s="744" t="s">
        <v>324</v>
      </c>
      <c r="E46" s="560" t="s">
        <v>7</v>
      </c>
      <c r="F46" s="1476">
        <f>_xlfn.XLOOKUP(M46,[1]VIII_CII_A_1!$AI:$AI,[1]VIII_CII_A_1!$S:$S)</f>
        <v>4.8600000000000003</v>
      </c>
      <c r="G46" s="1476"/>
      <c r="M46" s="852" t="s">
        <v>2210</v>
      </c>
      <c r="N46" s="507"/>
    </row>
    <row r="47" spans="2:17">
      <c r="B47" s="540" t="s">
        <v>272</v>
      </c>
      <c r="C47" s="574" t="s">
        <v>394</v>
      </c>
      <c r="D47" s="744" t="s">
        <v>324</v>
      </c>
      <c r="E47" s="560" t="s">
        <v>7</v>
      </c>
      <c r="F47" s="1476">
        <f>_xlfn.XLOOKUP(M47,[1]VIII_CII_A_1!$AI:$AI,[1]VIII_CII_A_1!$S:$S)</f>
        <v>4.4400000000000004</v>
      </c>
      <c r="G47" s="1476"/>
      <c r="M47" s="852" t="s">
        <v>2211</v>
      </c>
      <c r="N47" s="507"/>
    </row>
    <row r="48" spans="2:17">
      <c r="B48" s="540" t="s">
        <v>274</v>
      </c>
      <c r="C48" s="548" t="s">
        <v>395</v>
      </c>
      <c r="D48" s="744" t="s">
        <v>324</v>
      </c>
      <c r="E48" s="560" t="s">
        <v>7</v>
      </c>
      <c r="F48" s="1476">
        <f>_xlfn.XLOOKUP(M48,[1]VIII_CII_A_1!$AI:$AI,[1]VIII_CII_A_1!$S:$S)</f>
        <v>4.34</v>
      </c>
      <c r="G48" s="1476"/>
      <c r="I48" s="628"/>
      <c r="M48" s="852" t="s">
        <v>2212</v>
      </c>
    </row>
    <row r="50" spans="2:16">
      <c r="B50" s="1477" t="s">
        <v>2775</v>
      </c>
      <c r="C50" s="1477"/>
      <c r="D50" s="1477"/>
      <c r="E50" s="1477"/>
      <c r="F50" s="1492" t="s">
        <v>19</v>
      </c>
      <c r="G50" s="1493"/>
    </row>
    <row r="51" spans="2:16">
      <c r="B51" s="566" t="s">
        <v>403</v>
      </c>
      <c r="C51" s="746" t="s">
        <v>396</v>
      </c>
      <c r="D51" s="744" t="s">
        <v>324</v>
      </c>
      <c r="E51" s="572" t="s">
        <v>7</v>
      </c>
      <c r="F51" s="1476">
        <f>_xlfn.XLOOKUP(M51,[1]VIII_CII_A_1!$AI:$AI,[1]VIII_CII_A_1!$T:$T)</f>
        <v>3</v>
      </c>
      <c r="G51" s="1476" t="s">
        <v>324</v>
      </c>
      <c r="H51" s="516"/>
      <c r="M51" s="866" t="s">
        <v>2213</v>
      </c>
    </row>
    <row r="52" spans="2:16">
      <c r="B52" s="1482" t="s">
        <v>404</v>
      </c>
      <c r="C52" s="1485" t="s">
        <v>1037</v>
      </c>
      <c r="D52" s="744" t="s">
        <v>89</v>
      </c>
      <c r="E52" s="572" t="s">
        <v>7</v>
      </c>
      <c r="F52" s="1476">
        <f>_xlfn.XLOOKUP(M52,[1]VIII_CII_A_1!$AI:$AI,[1]VIII_CII_A_1!$T:$T)</f>
        <v>2.5</v>
      </c>
      <c r="G52" s="1476" t="s">
        <v>324</v>
      </c>
      <c r="H52" s="516"/>
      <c r="M52" s="866" t="s">
        <v>2214</v>
      </c>
    </row>
    <row r="53" spans="2:16">
      <c r="B53" s="1483"/>
      <c r="C53" s="1486"/>
      <c r="D53" s="740" t="s">
        <v>90</v>
      </c>
      <c r="E53" s="572" t="s">
        <v>7</v>
      </c>
      <c r="F53" s="1476">
        <f>_xlfn.XLOOKUP(M53,[1]VIII_CII_A_1!$AI:$AI,[1]VIII_CII_A_1!$T:$T)</f>
        <v>2.3154560000000011</v>
      </c>
      <c r="G53" s="1476" t="s">
        <v>324</v>
      </c>
      <c r="H53" s="516"/>
      <c r="M53" s="866" t="s">
        <v>2215</v>
      </c>
    </row>
    <row r="54" spans="2:16">
      <c r="B54" s="1484"/>
      <c r="C54" s="1487"/>
      <c r="D54" s="529" t="s">
        <v>387</v>
      </c>
      <c r="E54" s="572" t="s">
        <v>7</v>
      </c>
      <c r="F54" s="1476">
        <f>_xlfn.XLOOKUP(M54,[1]VIII_CII_A_1!$AI:$AI,[1]VIII_CII_A_1!$T:$T)</f>
        <v>2.1049600000000006</v>
      </c>
      <c r="G54" s="1476" t="s">
        <v>324</v>
      </c>
      <c r="H54" s="516"/>
      <c r="M54" s="866" t="s">
        <v>2216</v>
      </c>
    </row>
    <row r="55" spans="2:16">
      <c r="B55" s="566" t="s">
        <v>405</v>
      </c>
      <c r="C55" s="746" t="s">
        <v>397</v>
      </c>
      <c r="D55" s="744" t="s">
        <v>324</v>
      </c>
      <c r="E55" s="572" t="s">
        <v>7</v>
      </c>
      <c r="F55" s="1476">
        <f>_xlfn.XLOOKUP(M55,[1]VIII_CII_A_1!$AI:$AI,[1]VIII_CII_A_1!$T:$T)</f>
        <v>1.9997120000000004</v>
      </c>
      <c r="G55" s="1476" t="s">
        <v>324</v>
      </c>
      <c r="H55" s="516"/>
      <c r="M55" s="866" t="s">
        <v>2217</v>
      </c>
    </row>
    <row r="56" spans="2:16">
      <c r="B56" s="1482" t="s">
        <v>406</v>
      </c>
      <c r="C56" s="1485" t="s">
        <v>1038</v>
      </c>
      <c r="D56" s="740" t="s">
        <v>799</v>
      </c>
      <c r="E56" s="572" t="s">
        <v>33</v>
      </c>
      <c r="F56" s="1476">
        <f>_xlfn.XLOOKUP(M56,[1]VIII_CII_A_1!$AI:$AI,[1]VIII_CII_A_1!$T:$T)</f>
        <v>1.8160142000000001</v>
      </c>
      <c r="G56" s="1476" t="s">
        <v>324</v>
      </c>
      <c r="H56" s="516"/>
      <c r="M56" s="866" t="s">
        <v>2218</v>
      </c>
    </row>
    <row r="57" spans="2:16">
      <c r="B57" s="1483"/>
      <c r="C57" s="1486"/>
      <c r="D57" s="740" t="s">
        <v>869</v>
      </c>
      <c r="E57" s="572" t="s">
        <v>33</v>
      </c>
      <c r="F57" s="1476">
        <f>_xlfn.XLOOKUP(M57,[1]VIII_CII_A_1!$AI:$AI,[1]VIII_CII_A_1!$T:$T)</f>
        <v>1.7204995808000008</v>
      </c>
      <c r="G57" s="1476" t="s">
        <v>324</v>
      </c>
      <c r="H57" s="516"/>
      <c r="M57" s="866" t="s">
        <v>2219</v>
      </c>
    </row>
    <row r="58" spans="2:16" ht="15.75">
      <c r="B58" s="1483"/>
      <c r="C58" s="1486"/>
      <c r="D58" s="740" t="s">
        <v>882</v>
      </c>
      <c r="E58" s="572" t="s">
        <v>33</v>
      </c>
      <c r="F58" s="1476">
        <f>_xlfn.XLOOKUP(M58,[1]VIII_CII_A_1!$AI:$AI,[1]VIII_CII_A_1!$T:$T)</f>
        <v>1.6250291200000004</v>
      </c>
      <c r="G58" s="1476" t="s">
        <v>324</v>
      </c>
      <c r="H58" s="516"/>
      <c r="I58" s="563"/>
      <c r="J58" s="549"/>
      <c r="K58" s="549"/>
      <c r="L58" s="509"/>
      <c r="M58" s="866" t="s">
        <v>2220</v>
      </c>
      <c r="N58" s="571"/>
      <c r="O58" s="165"/>
    </row>
    <row r="59" spans="2:16">
      <c r="B59" s="1484"/>
      <c r="C59" s="1487"/>
      <c r="D59" s="742" t="s">
        <v>34</v>
      </c>
      <c r="E59" s="572" t="s">
        <v>33</v>
      </c>
      <c r="F59" s="1476">
        <f>_xlfn.XLOOKUP(M59,[1]VIII_CII_A_1!$AI:$AI,[1]VIII_CII_A_1!$T:$T)</f>
        <v>1.57986816</v>
      </c>
      <c r="G59" s="1476" t="s">
        <v>324</v>
      </c>
      <c r="H59" s="516"/>
      <c r="I59" s="514"/>
      <c r="J59" s="514"/>
      <c r="K59" s="514"/>
      <c r="L59" s="514"/>
      <c r="M59" s="866" t="s">
        <v>2221</v>
      </c>
      <c r="N59" s="514"/>
      <c r="O59" s="514"/>
      <c r="P59" s="514"/>
    </row>
    <row r="60" spans="2:16">
      <c r="B60" s="1478" t="s">
        <v>2777</v>
      </c>
      <c r="C60" s="1478"/>
      <c r="D60" s="1478"/>
      <c r="E60" s="1478"/>
      <c r="F60" s="1478"/>
      <c r="G60" s="1478"/>
      <c r="H60" s="165"/>
    </row>
    <row r="61" spans="2:16" s="557" customFormat="1" ht="15.75">
      <c r="B61" s="1488" t="s">
        <v>398</v>
      </c>
      <c r="C61" s="1488"/>
      <c r="D61" s="1488"/>
      <c r="E61" s="1488"/>
      <c r="F61" s="1456" t="s">
        <v>19</v>
      </c>
      <c r="G61" s="1456"/>
      <c r="H61" s="514"/>
      <c r="I61" s="514"/>
    </row>
    <row r="62" spans="2:16">
      <c r="B62" s="1489">
        <v>25</v>
      </c>
      <c r="C62" s="1485" t="s">
        <v>1040</v>
      </c>
      <c r="D62" s="572" t="s">
        <v>1039</v>
      </c>
      <c r="E62" s="572" t="s">
        <v>7</v>
      </c>
      <c r="F62" s="1476">
        <f>_xlfn.XLOOKUP(M62,[1]VIII_CII_A_1!$AI:$AI,[1]VIII_CII_A_1!$T:$T)</f>
        <v>2.1385000000000001</v>
      </c>
      <c r="G62" s="1476" t="s">
        <v>324</v>
      </c>
      <c r="H62" s="516"/>
      <c r="M62" s="866" t="s">
        <v>2222</v>
      </c>
    </row>
    <row r="63" spans="2:16">
      <c r="B63" s="1490"/>
      <c r="C63" s="1486"/>
      <c r="D63" s="745" t="s">
        <v>89</v>
      </c>
      <c r="E63" s="572" t="s">
        <v>7</v>
      </c>
      <c r="F63" s="1476">
        <f>_xlfn.XLOOKUP(M63,[1]VIII_CII_A_1!$AI:$AI,[1]VIII_CII_A_1!$T:$T)</f>
        <v>2.0260240000000009</v>
      </c>
      <c r="G63" s="1476" t="s">
        <v>324</v>
      </c>
      <c r="H63" s="516"/>
      <c r="M63" s="866" t="s">
        <v>2223</v>
      </c>
      <c r="N63" s="507"/>
    </row>
    <row r="64" spans="2:16">
      <c r="B64" s="1490"/>
      <c r="C64" s="1486"/>
      <c r="D64" s="745" t="s">
        <v>90</v>
      </c>
      <c r="E64" s="572" t="s">
        <v>7</v>
      </c>
      <c r="F64" s="1476">
        <f>_xlfn.XLOOKUP(M64,[1]VIII_CII_A_1!$AI:$AI,[1]VIII_CII_A_1!$T:$T)</f>
        <v>1.8418400000000006</v>
      </c>
      <c r="G64" s="1476" t="s">
        <v>324</v>
      </c>
      <c r="H64" s="516"/>
      <c r="M64" s="866" t="s">
        <v>2224</v>
      </c>
      <c r="N64" s="507"/>
    </row>
    <row r="65" spans="2:14">
      <c r="B65" s="1491"/>
      <c r="C65" s="1487"/>
      <c r="D65" s="745" t="s">
        <v>34</v>
      </c>
      <c r="E65" s="572" t="s">
        <v>7</v>
      </c>
      <c r="F65" s="1476">
        <f>_xlfn.XLOOKUP(M65,[1]VIII_CII_A_1!$AI:$AI,[1]VIII_CII_A_1!$T:$T)</f>
        <v>1.748</v>
      </c>
      <c r="G65" s="1476" t="s">
        <v>324</v>
      </c>
      <c r="H65" s="516"/>
      <c r="M65" s="866" t="s">
        <v>2225</v>
      </c>
      <c r="N65" s="507"/>
    </row>
    <row r="66" spans="2:14">
      <c r="B66" s="1489">
        <v>26</v>
      </c>
      <c r="C66" s="1485" t="s">
        <v>923</v>
      </c>
      <c r="D66" s="572" t="s">
        <v>1039</v>
      </c>
      <c r="E66" s="534" t="s">
        <v>32</v>
      </c>
      <c r="F66" s="1476">
        <f>_xlfn.XLOOKUP(M66,[1]VIII_CII_A_1!$AI:$AI,[1]VIII_CII_A_1!$T:$T)</f>
        <v>1.6466450000000001</v>
      </c>
      <c r="G66" s="1476" t="s">
        <v>324</v>
      </c>
      <c r="H66" s="516"/>
      <c r="M66" s="866" t="s">
        <v>2226</v>
      </c>
    </row>
    <row r="67" spans="2:14">
      <c r="B67" s="1490"/>
      <c r="C67" s="1486"/>
      <c r="D67" s="745" t="s">
        <v>89</v>
      </c>
      <c r="E67" s="534" t="s">
        <v>32</v>
      </c>
      <c r="F67" s="1476">
        <f>_xlfn.XLOOKUP(M67,[1]VIII_CII_A_1!$AI:$AI,[1]VIII_CII_A_1!$T:$T)</f>
        <v>1.5600384800000007</v>
      </c>
      <c r="G67" s="1476" t="s">
        <v>324</v>
      </c>
      <c r="H67" s="516"/>
      <c r="M67" s="866" t="s">
        <v>2227</v>
      </c>
    </row>
    <row r="68" spans="2:14">
      <c r="B68" s="1490"/>
      <c r="C68" s="1486"/>
      <c r="D68" s="745" t="s">
        <v>90</v>
      </c>
      <c r="E68" s="534" t="s">
        <v>32</v>
      </c>
      <c r="F68" s="1476">
        <f>_xlfn.XLOOKUP(M68,[1]VIII_CII_A_1!$AI:$AI,[1]VIII_CII_A_1!$T:$T)</f>
        <v>1.4734720000000003</v>
      </c>
      <c r="G68" s="1476" t="s">
        <v>324</v>
      </c>
      <c r="H68" s="516"/>
      <c r="M68" s="866" t="s">
        <v>2228</v>
      </c>
    </row>
    <row r="69" spans="2:14">
      <c r="B69" s="1491"/>
      <c r="C69" s="1487"/>
      <c r="D69" s="745" t="s">
        <v>34</v>
      </c>
      <c r="E69" s="534" t="s">
        <v>32</v>
      </c>
      <c r="F69" s="1476">
        <f>_xlfn.XLOOKUP(M69,[1]VIII_CII_A_1!$AI:$AI,[1]VIII_CII_A_1!$T:$T)</f>
        <v>1.4399840000000002</v>
      </c>
      <c r="G69" s="1476" t="s">
        <v>324</v>
      </c>
      <c r="H69" s="516"/>
      <c r="M69" s="866" t="s">
        <v>2229</v>
      </c>
    </row>
    <row r="70" spans="2:14">
      <c r="B70" s="1482" t="s">
        <v>409</v>
      </c>
      <c r="C70" s="1485" t="s">
        <v>429</v>
      </c>
      <c r="D70" s="740" t="s">
        <v>861</v>
      </c>
      <c r="E70" s="572" t="s">
        <v>33</v>
      </c>
      <c r="F70" s="1476">
        <f>_xlfn.XLOOKUP(M70,[1]VIII_CII_A_1!$AI:$AI,[1]VIII_CII_A_1!$T:$T)</f>
        <v>1.5890124250000002</v>
      </c>
      <c r="G70" s="1476" t="s">
        <v>324</v>
      </c>
      <c r="H70" s="516"/>
      <c r="M70" s="866" t="s">
        <v>2230</v>
      </c>
    </row>
    <row r="71" spans="2:14">
      <c r="B71" s="1483"/>
      <c r="C71" s="1486"/>
      <c r="D71" s="740" t="s">
        <v>799</v>
      </c>
      <c r="E71" s="572" t="s">
        <v>33</v>
      </c>
      <c r="F71" s="1476">
        <f>_xlfn.XLOOKUP(M71,[1]VIII_CII_A_1!$AI:$AI,[1]VIII_CII_A_1!$T:$T)</f>
        <v>1.5054371332000005</v>
      </c>
      <c r="G71" s="1476" t="s">
        <v>324</v>
      </c>
      <c r="H71" s="516"/>
      <c r="I71" s="563"/>
      <c r="J71" s="549"/>
      <c r="K71" s="549"/>
      <c r="L71" s="509"/>
      <c r="M71" s="866" t="s">
        <v>2231</v>
      </c>
    </row>
    <row r="72" spans="2:14">
      <c r="B72" s="1483"/>
      <c r="C72" s="1486"/>
      <c r="D72" s="740" t="s">
        <v>869</v>
      </c>
      <c r="E72" s="572" t="s">
        <v>33</v>
      </c>
      <c r="F72" s="1476">
        <f>_xlfn.XLOOKUP(M72,[1]VIII_CII_A_1!$AI:$AI,[1]VIII_CII_A_1!$T:$T)</f>
        <v>1.4219004800000004</v>
      </c>
      <c r="G72" s="1476" t="s">
        <v>324</v>
      </c>
      <c r="H72" s="516"/>
      <c r="I72" s="526"/>
      <c r="J72" s="526"/>
      <c r="K72" s="526"/>
      <c r="L72" s="526"/>
      <c r="M72" s="866" t="s">
        <v>2232</v>
      </c>
    </row>
    <row r="73" spans="2:14">
      <c r="B73" s="1484"/>
      <c r="C73" s="1487"/>
      <c r="D73" s="742" t="s">
        <v>34</v>
      </c>
      <c r="E73" s="572" t="s">
        <v>33</v>
      </c>
      <c r="F73" s="1476">
        <f>_xlfn.XLOOKUP(M73,[1]VIII_CII_A_1!$AI:$AI,[1]VIII_CII_A_1!$T:$T)</f>
        <v>1.3823846400000002</v>
      </c>
      <c r="G73" s="1476" t="s">
        <v>324</v>
      </c>
      <c r="H73" s="516"/>
      <c r="M73" s="866" t="s">
        <v>2233</v>
      </c>
    </row>
    <row r="74" spans="2:14">
      <c r="B74" s="1556" t="s">
        <v>2786</v>
      </c>
      <c r="C74" s="1557"/>
      <c r="D74" s="1557"/>
      <c r="E74" s="1557"/>
      <c r="F74" s="1557"/>
      <c r="G74" s="1558"/>
      <c r="H74" s="516"/>
      <c r="M74" s="965"/>
    </row>
    <row r="75" spans="2:14">
      <c r="B75" s="1478" t="s">
        <v>2785</v>
      </c>
      <c r="C75" s="1478"/>
      <c r="D75" s="1478"/>
      <c r="E75" s="1478"/>
      <c r="F75" s="1478"/>
      <c r="G75" s="1478"/>
      <c r="M75" s="508"/>
    </row>
    <row r="76" spans="2:14">
      <c r="B76" s="1553" t="s">
        <v>2682</v>
      </c>
      <c r="C76" s="1554"/>
      <c r="D76" s="1554"/>
      <c r="E76" s="1555"/>
      <c r="F76" s="734" t="s">
        <v>5</v>
      </c>
      <c r="G76" s="734" t="s">
        <v>6</v>
      </c>
      <c r="H76" s="509"/>
      <c r="I76" s="509"/>
    </row>
    <row r="77" spans="2:14">
      <c r="B77" s="540" t="s">
        <v>410</v>
      </c>
      <c r="C77" s="562" t="s">
        <v>98</v>
      </c>
      <c r="D77" s="584" t="s">
        <v>324</v>
      </c>
      <c r="E77" s="540" t="s">
        <v>7</v>
      </c>
      <c r="F77" s="583">
        <f>_xlfn.XLOOKUP(M77,[1]VIII_CII_A_1!$AI:$AI,[1]VIII_CII_A_1!$S:$S)</f>
        <v>4.2322499999999996</v>
      </c>
      <c r="G77" s="583">
        <f>_xlfn.XLOOKUP(M77,[1]VIII_CII_A_1!$AI:$AI,[1]VIII_CII_A_1!$T:$T)</f>
        <v>4.7024999999999997</v>
      </c>
      <c r="M77" s="852" t="s">
        <v>2234</v>
      </c>
    </row>
    <row r="78" spans="2:14">
      <c r="B78" s="540" t="s">
        <v>411</v>
      </c>
      <c r="C78" s="562" t="s">
        <v>215</v>
      </c>
      <c r="D78" s="584" t="s">
        <v>324</v>
      </c>
      <c r="E78" s="540" t="s">
        <v>7</v>
      </c>
      <c r="F78" s="583">
        <f>_xlfn.XLOOKUP(M78,[1]VIII_CII_A_1!$AI:$AI,[1]VIII_CII_A_1!$S:$S)</f>
        <v>3.9366000000000008</v>
      </c>
      <c r="G78" s="583">
        <f>_xlfn.XLOOKUP(M78,[1]VIII_CII_A_1!$AI:$AI,[1]VIII_CII_A_1!$T:$T)</f>
        <v>4.3740000000000006</v>
      </c>
      <c r="M78" s="852" t="s">
        <v>2235</v>
      </c>
    </row>
    <row r="79" spans="2:14">
      <c r="B79" s="540" t="s">
        <v>412</v>
      </c>
      <c r="C79" s="570" t="s">
        <v>399</v>
      </c>
      <c r="D79" s="584" t="s">
        <v>324</v>
      </c>
      <c r="E79" s="540" t="s">
        <v>7</v>
      </c>
      <c r="F79" s="583">
        <f>_xlfn.XLOOKUP(M79,[1]VIII_CII_A_1!$AI:$AI,[1]VIII_CII_A_1!$S:$S)</f>
        <v>3.9366000000000008</v>
      </c>
      <c r="G79" s="583">
        <f>_xlfn.XLOOKUP(M79,[1]VIII_CII_A_1!$AI:$AI,[1]VIII_CII_A_1!$T:$T)</f>
        <v>4.3740000000000006</v>
      </c>
      <c r="M79" s="852" t="s">
        <v>2236</v>
      </c>
    </row>
    <row r="80" spans="2:14">
      <c r="B80" s="540" t="s">
        <v>413</v>
      </c>
      <c r="C80" s="562" t="s">
        <v>400</v>
      </c>
      <c r="D80" s="584" t="s">
        <v>324</v>
      </c>
      <c r="E80" s="560" t="s">
        <v>7</v>
      </c>
      <c r="F80" s="583">
        <f>_xlfn.XLOOKUP(M80,[1]VIII_CII_A_1!$AI:$AI,[1]VIII_CII_A_1!$S:$S)</f>
        <v>3.5964000000000005</v>
      </c>
      <c r="G80" s="583">
        <f>_xlfn.XLOOKUP(M80,[1]VIII_CII_A_1!$AI:$AI,[1]VIII_CII_A_1!$T:$T)</f>
        <v>3.9960000000000004</v>
      </c>
      <c r="M80" s="852" t="s">
        <v>2237</v>
      </c>
    </row>
    <row r="81" spans="2:13">
      <c r="B81" s="540" t="s">
        <v>414</v>
      </c>
      <c r="C81" s="1012" t="s">
        <v>401</v>
      </c>
      <c r="D81" s="1013" t="s">
        <v>324</v>
      </c>
      <c r="E81" s="1014" t="s">
        <v>7</v>
      </c>
      <c r="F81" s="1015">
        <f>_xlfn.XLOOKUP(M81,[1]VIII_CII_A_1!$AI:$AI,[1]VIII_CII_A_1!$S:$S)</f>
        <v>3.9366000000000008</v>
      </c>
      <c r="G81" s="1015">
        <f>_xlfn.XLOOKUP(M81,[1]VIII_CII_A_1!$AI:$AI,[1]VIII_CII_A_1!$T:$T)</f>
        <v>4.3740000000000006</v>
      </c>
      <c r="M81" s="852" t="s">
        <v>2238</v>
      </c>
    </row>
    <row r="82" spans="2:13">
      <c r="B82" s="540" t="s">
        <v>415</v>
      </c>
      <c r="C82" s="1016" t="s">
        <v>2888</v>
      </c>
      <c r="D82" s="1013" t="s">
        <v>324</v>
      </c>
      <c r="E82" s="1017" t="s">
        <v>7</v>
      </c>
      <c r="F82" s="1015">
        <f>_xlfn.XLOOKUP(M82,[1]VIII_CII_A_1!$AI:$AI,[1]VIII_CII_A_1!$S:$S)</f>
        <v>3.5154000000000001</v>
      </c>
      <c r="G82" s="1015">
        <f>_xlfn.XLOOKUP(M82,[1]VIII_CII_A_1!$AI:$AI,[1]VIII_CII_A_1!$T:$T)</f>
        <v>3.9060000000000001</v>
      </c>
      <c r="I82" s="628"/>
      <c r="M82" s="852" t="s">
        <v>2239</v>
      </c>
    </row>
    <row r="83" spans="2:13">
      <c r="B83" s="994" t="s">
        <v>416</v>
      </c>
      <c r="C83" s="1016" t="s">
        <v>2887</v>
      </c>
      <c r="D83" s="1013" t="s">
        <v>324</v>
      </c>
      <c r="E83" s="1017" t="s">
        <v>7</v>
      </c>
      <c r="F83" s="1018">
        <v>3.1</v>
      </c>
      <c r="G83" s="1015">
        <v>3.44</v>
      </c>
      <c r="I83" s="993"/>
      <c r="M83" s="1011"/>
    </row>
    <row r="84" spans="2:13">
      <c r="B84" s="1478" t="s">
        <v>2778</v>
      </c>
      <c r="C84" s="1478"/>
      <c r="D84" s="1478"/>
      <c r="E84" s="1478"/>
      <c r="F84" s="1492" t="s">
        <v>19</v>
      </c>
      <c r="G84" s="1493"/>
    </row>
    <row r="85" spans="2:13">
      <c r="B85" s="566" t="s">
        <v>417</v>
      </c>
      <c r="C85" s="539" t="s">
        <v>402</v>
      </c>
      <c r="D85" s="584" t="s">
        <v>324</v>
      </c>
      <c r="E85" s="538" t="s">
        <v>7</v>
      </c>
      <c r="F85" s="1476">
        <f>_xlfn.XLOOKUP(M85,[1]VIII_CII_A_1!$AI:$AI,[1]VIII_CII_A_1!$T:$T)</f>
        <v>2.5</v>
      </c>
      <c r="G85" s="1476" t="s">
        <v>324</v>
      </c>
      <c r="H85" s="516"/>
      <c r="M85" s="507" t="s">
        <v>2240</v>
      </c>
    </row>
    <row r="86" spans="2:13">
      <c r="B86" s="1482" t="s">
        <v>418</v>
      </c>
      <c r="C86" s="1473" t="s">
        <v>433</v>
      </c>
      <c r="D86" s="572" t="s">
        <v>1039</v>
      </c>
      <c r="E86" s="538" t="s">
        <v>7</v>
      </c>
      <c r="F86" s="1476">
        <f>_xlfn.XLOOKUP(M86,[1]VIII_CII_A_1!$AI:$AI,[1]VIII_CII_A_1!$T:$T)</f>
        <v>2.5</v>
      </c>
      <c r="G86" s="1476" t="s">
        <v>324</v>
      </c>
      <c r="H86" s="516"/>
      <c r="M86" s="507" t="s">
        <v>2241</v>
      </c>
    </row>
    <row r="87" spans="2:13">
      <c r="B87" s="1483"/>
      <c r="C87" s="1474"/>
      <c r="D87" s="745" t="s">
        <v>89</v>
      </c>
      <c r="E87" s="538" t="s">
        <v>7</v>
      </c>
      <c r="F87" s="1476">
        <f>_xlfn.XLOOKUP(M87,[1]VIII_CII_A_1!$AI:$AI,[1]VIII_CII_A_1!$T:$T)</f>
        <v>2.3154560000000011</v>
      </c>
      <c r="G87" s="1476" t="s">
        <v>324</v>
      </c>
      <c r="H87" s="516"/>
      <c r="M87" s="507" t="s">
        <v>2242</v>
      </c>
    </row>
    <row r="88" spans="2:13">
      <c r="B88" s="1483"/>
      <c r="C88" s="1474"/>
      <c r="D88" s="745" t="s">
        <v>90</v>
      </c>
      <c r="E88" s="538" t="s">
        <v>7</v>
      </c>
      <c r="F88" s="1476">
        <f>_xlfn.XLOOKUP(M88,[1]VIII_CII_A_1!$AI:$AI,[1]VIII_CII_A_1!$T:$T)</f>
        <v>2.1049600000000006</v>
      </c>
      <c r="G88" s="1476" t="s">
        <v>324</v>
      </c>
      <c r="H88" s="516"/>
      <c r="M88" s="507" t="s">
        <v>2243</v>
      </c>
    </row>
    <row r="89" spans="2:13">
      <c r="B89" s="1484"/>
      <c r="C89" s="1475"/>
      <c r="D89" s="745" t="s">
        <v>34</v>
      </c>
      <c r="E89" s="538" t="s">
        <v>7</v>
      </c>
      <c r="F89" s="1476">
        <f>_xlfn.XLOOKUP(M89,[1]VIII_CII_A_1!$AI:$AI,[1]VIII_CII_A_1!$T:$T)</f>
        <v>1.9136000000000002</v>
      </c>
      <c r="G89" s="1476" t="s">
        <v>324</v>
      </c>
      <c r="H89" s="516"/>
      <c r="M89" s="507" t="s">
        <v>2244</v>
      </c>
    </row>
    <row r="90" spans="2:13">
      <c r="B90" s="1482" t="s">
        <v>419</v>
      </c>
      <c r="C90" s="1473" t="s">
        <v>1041</v>
      </c>
      <c r="D90" s="572" t="s">
        <v>1039</v>
      </c>
      <c r="E90" s="538" t="s">
        <v>7</v>
      </c>
      <c r="F90" s="1476">
        <f>_xlfn.XLOOKUP(M90,[1]VIII_CII_A_1!$AI:$AI,[1]VIII_CII_A_1!$T:$T)</f>
        <v>2.5</v>
      </c>
      <c r="G90" s="1476" t="s">
        <v>324</v>
      </c>
      <c r="H90" s="516"/>
      <c r="M90" s="507" t="s">
        <v>2245</v>
      </c>
    </row>
    <row r="91" spans="2:13">
      <c r="B91" s="1483"/>
      <c r="C91" s="1474"/>
      <c r="D91" s="745" t="s">
        <v>89</v>
      </c>
      <c r="E91" s="538" t="s">
        <v>7</v>
      </c>
      <c r="F91" s="1476">
        <f>_xlfn.XLOOKUP(M91,[1]VIII_CII_A_1!$AI:$AI,[1]VIII_CII_A_1!$T:$T)</f>
        <v>2.3154560000000011</v>
      </c>
      <c r="G91" s="1476" t="s">
        <v>324</v>
      </c>
      <c r="H91" s="516"/>
      <c r="M91" s="507" t="s">
        <v>2246</v>
      </c>
    </row>
    <row r="92" spans="2:13">
      <c r="B92" s="1483"/>
      <c r="C92" s="1474"/>
      <c r="D92" s="745" t="s">
        <v>90</v>
      </c>
      <c r="E92" s="538" t="s">
        <v>7</v>
      </c>
      <c r="F92" s="1476">
        <f>_xlfn.XLOOKUP(M92,[1]VIII_CII_A_1!$AI:$AI,[1]VIII_CII_A_1!$T:$T)</f>
        <v>2.1049600000000006</v>
      </c>
      <c r="G92" s="1476" t="s">
        <v>324</v>
      </c>
      <c r="H92" s="516"/>
      <c r="M92" s="507" t="s">
        <v>2247</v>
      </c>
    </row>
    <row r="93" spans="2:13">
      <c r="B93" s="1484"/>
      <c r="C93" s="1475"/>
      <c r="D93" s="745" t="s">
        <v>34</v>
      </c>
      <c r="E93" s="538" t="s">
        <v>7</v>
      </c>
      <c r="F93" s="1476">
        <f>_xlfn.XLOOKUP(M93,[1]VIII_CII_A_1!$AI:$AI,[1]VIII_CII_A_1!$T:$T)</f>
        <v>1.9136000000000002</v>
      </c>
      <c r="G93" s="1476" t="s">
        <v>324</v>
      </c>
      <c r="H93" s="516"/>
      <c r="M93" s="507" t="s">
        <v>2248</v>
      </c>
    </row>
    <row r="94" spans="2:13">
      <c r="B94" s="566" t="s">
        <v>420</v>
      </c>
      <c r="C94" s="568" t="s">
        <v>728</v>
      </c>
      <c r="D94" s="572" t="s">
        <v>1039</v>
      </c>
      <c r="E94" s="538" t="s">
        <v>7</v>
      </c>
      <c r="F94" s="1476">
        <f>_xlfn.XLOOKUP(M94,[1]VIII_CII_A_1!$AI:$AI,[1]VIII_CII_A_1!$T:$T)</f>
        <v>2.5778325</v>
      </c>
      <c r="G94" s="1476" t="s">
        <v>324</v>
      </c>
      <c r="H94" s="516"/>
      <c r="M94" s="507" t="s">
        <v>2249</v>
      </c>
    </row>
    <row r="95" spans="2:13">
      <c r="B95" s="1482" t="s">
        <v>421</v>
      </c>
      <c r="C95" s="1560" t="s">
        <v>1043</v>
      </c>
      <c r="D95" s="572" t="s">
        <v>1039</v>
      </c>
      <c r="E95" s="538" t="s">
        <v>7</v>
      </c>
      <c r="F95" s="1476">
        <f>_xlfn.XLOOKUP(M95,[1]VIII_CII_A_1!$AI:$AI,[1]VIII_CII_A_1!$T:$T)</f>
        <v>2.5</v>
      </c>
      <c r="G95" s="1476" t="s">
        <v>324</v>
      </c>
      <c r="H95" s="516"/>
      <c r="M95" s="507" t="s">
        <v>2250</v>
      </c>
    </row>
    <row r="96" spans="2:13">
      <c r="B96" s="1483"/>
      <c r="C96" s="1561"/>
      <c r="D96" s="745" t="s">
        <v>89</v>
      </c>
      <c r="E96" s="538" t="s">
        <v>7</v>
      </c>
      <c r="F96" s="1476">
        <f>_xlfn.XLOOKUP(M96,[1]VIII_CII_A_1!$AI:$AI,[1]VIII_CII_A_1!$T:$T)</f>
        <v>2.3154560000000011</v>
      </c>
      <c r="G96" s="1476" t="s">
        <v>324</v>
      </c>
      <c r="H96" s="516"/>
      <c r="M96" s="507" t="s">
        <v>2251</v>
      </c>
    </row>
    <row r="97" spans="2:13">
      <c r="B97" s="1484"/>
      <c r="C97" s="1562"/>
      <c r="D97" s="745" t="s">
        <v>90</v>
      </c>
      <c r="E97" s="567" t="s">
        <v>7</v>
      </c>
      <c r="F97" s="1476">
        <f>_xlfn.XLOOKUP(M97,[1]VIII_CII_A_1!$AI:$AI,[1]VIII_CII_A_1!$T:$T)</f>
        <v>2.1049600000000006</v>
      </c>
      <c r="G97" s="1476" t="s">
        <v>324</v>
      </c>
      <c r="H97" s="516"/>
      <c r="M97" s="507" t="s">
        <v>2252</v>
      </c>
    </row>
    <row r="98" spans="2:13">
      <c r="B98" s="1482" t="s">
        <v>422</v>
      </c>
      <c r="C98" s="1473" t="s">
        <v>1042</v>
      </c>
      <c r="D98" s="572" t="s">
        <v>1039</v>
      </c>
      <c r="E98" s="567" t="s">
        <v>7</v>
      </c>
      <c r="F98" s="1476">
        <f>_xlfn.XLOOKUP(M98,[1]VIII_CII_A_1!$AI:$AI,[1]VIII_CII_A_1!$T:$T)</f>
        <v>2.2666666666666671</v>
      </c>
      <c r="G98" s="1476" t="s">
        <v>324</v>
      </c>
      <c r="H98" s="516"/>
      <c r="M98" s="507" t="s">
        <v>2253</v>
      </c>
    </row>
    <row r="99" spans="2:13">
      <c r="B99" s="1483"/>
      <c r="C99" s="1474"/>
      <c r="D99" s="745" t="s">
        <v>89</v>
      </c>
      <c r="E99" s="567" t="s">
        <v>7</v>
      </c>
      <c r="F99" s="1476">
        <f>_xlfn.XLOOKUP(M99,[1]VIII_CII_A_1!$AI:$AI,[1]VIII_CII_A_1!$T:$T)</f>
        <v>2.0432495893333344</v>
      </c>
      <c r="G99" s="1476" t="s">
        <v>324</v>
      </c>
      <c r="H99" s="516"/>
      <c r="M99" s="507" t="s">
        <v>2254</v>
      </c>
    </row>
    <row r="100" spans="2:13">
      <c r="B100" s="1483"/>
      <c r="C100" s="1474"/>
      <c r="D100" s="745" t="s">
        <v>90</v>
      </c>
      <c r="E100" s="567" t="s">
        <v>7</v>
      </c>
      <c r="F100" s="1476">
        <f>_xlfn.XLOOKUP(M100,[1]VIII_CII_A_1!$AI:$AI,[1]VIII_CII_A_1!$T:$T)</f>
        <v>1.9098161753307759</v>
      </c>
      <c r="G100" s="1476" t="s">
        <v>324</v>
      </c>
      <c r="H100" s="516"/>
      <c r="M100" s="507" t="s">
        <v>2255</v>
      </c>
    </row>
    <row r="101" spans="2:13">
      <c r="B101" s="1484"/>
      <c r="C101" s="1475"/>
      <c r="D101" s="745" t="s">
        <v>34</v>
      </c>
      <c r="E101" s="567" t="s">
        <v>7</v>
      </c>
      <c r="F101" s="1476">
        <f>_xlfn.XLOOKUP(M101,[1]VIII_CII_A_1!$AI:$AI,[1]VIII_CII_A_1!$T:$T)</f>
        <v>1.5006576911173013</v>
      </c>
      <c r="G101" s="1476" t="s">
        <v>324</v>
      </c>
      <c r="H101" s="516"/>
      <c r="M101" s="507" t="s">
        <v>2256</v>
      </c>
    </row>
    <row r="102" spans="2:13">
      <c r="B102" s="1482" t="s">
        <v>423</v>
      </c>
      <c r="C102" s="1473" t="s">
        <v>1044</v>
      </c>
      <c r="D102" s="572" t="s">
        <v>1039</v>
      </c>
      <c r="E102" s="567" t="s">
        <v>7</v>
      </c>
      <c r="F102" s="1476">
        <f>F106</f>
        <v>2.5</v>
      </c>
      <c r="G102" s="1476" t="s">
        <v>324</v>
      </c>
      <c r="H102" s="516"/>
      <c r="M102" s="507" t="s">
        <v>2257</v>
      </c>
    </row>
    <row r="103" spans="2:13">
      <c r="B103" s="1483"/>
      <c r="C103" s="1474"/>
      <c r="D103" s="745" t="s">
        <v>89</v>
      </c>
      <c r="E103" s="567" t="s">
        <v>7</v>
      </c>
      <c r="F103" s="1476">
        <f t="shared" ref="F103:F105" si="0">F107</f>
        <v>2.3154560000000011</v>
      </c>
      <c r="G103" s="1476" t="s">
        <v>324</v>
      </c>
      <c r="H103" s="516"/>
      <c r="M103" s="507" t="s">
        <v>2258</v>
      </c>
    </row>
    <row r="104" spans="2:13">
      <c r="B104" s="1483"/>
      <c r="C104" s="1474"/>
      <c r="D104" s="745" t="s">
        <v>90</v>
      </c>
      <c r="E104" s="567" t="s">
        <v>7</v>
      </c>
      <c r="F104" s="1476">
        <f t="shared" si="0"/>
        <v>2.1049600000000006</v>
      </c>
      <c r="G104" s="1476" t="s">
        <v>324</v>
      </c>
      <c r="H104" s="516"/>
      <c r="M104" s="507" t="s">
        <v>2259</v>
      </c>
    </row>
    <row r="105" spans="2:13">
      <c r="B105" s="1484"/>
      <c r="C105" s="1475"/>
      <c r="D105" s="745" t="s">
        <v>34</v>
      </c>
      <c r="E105" s="567" t="s">
        <v>7</v>
      </c>
      <c r="F105" s="1476">
        <f t="shared" si="0"/>
        <v>1.9136000000000002</v>
      </c>
      <c r="G105" s="1476" t="s">
        <v>324</v>
      </c>
      <c r="H105" s="516"/>
      <c r="M105" s="507" t="s">
        <v>2260</v>
      </c>
    </row>
    <row r="106" spans="2:13">
      <c r="B106" s="1482" t="s">
        <v>424</v>
      </c>
      <c r="C106" s="1473" t="s">
        <v>1045</v>
      </c>
      <c r="D106" s="572" t="s">
        <v>1039</v>
      </c>
      <c r="E106" s="567" t="s">
        <v>7</v>
      </c>
      <c r="F106" s="1476">
        <f>_xlfn.XLOOKUP(M106,[1]VIII_CII_A_1!$AI:$AI,[1]VIII_CII_A_1!$T:$T)</f>
        <v>2.5</v>
      </c>
      <c r="G106" s="1476" t="s">
        <v>324</v>
      </c>
      <c r="H106" s="516"/>
      <c r="M106" s="507" t="s">
        <v>2261</v>
      </c>
    </row>
    <row r="107" spans="2:13">
      <c r="B107" s="1483"/>
      <c r="C107" s="1474"/>
      <c r="D107" s="745" t="s">
        <v>89</v>
      </c>
      <c r="E107" s="567" t="s">
        <v>7</v>
      </c>
      <c r="F107" s="1476">
        <f>_xlfn.XLOOKUP(M107,[1]VIII_CII_A_1!$AI:$AI,[1]VIII_CII_A_1!$T:$T)</f>
        <v>2.3154560000000011</v>
      </c>
      <c r="G107" s="1476" t="s">
        <v>324</v>
      </c>
      <c r="H107" s="516"/>
      <c r="M107" s="507" t="s">
        <v>2262</v>
      </c>
    </row>
    <row r="108" spans="2:13">
      <c r="B108" s="1483"/>
      <c r="C108" s="1474"/>
      <c r="D108" s="745" t="s">
        <v>90</v>
      </c>
      <c r="E108" s="567" t="s">
        <v>7</v>
      </c>
      <c r="F108" s="1476">
        <f>_xlfn.XLOOKUP(M108,[1]VIII_CII_A_1!$AI:$AI,[1]VIII_CII_A_1!$T:$T)</f>
        <v>2.1049600000000006</v>
      </c>
      <c r="G108" s="1476" t="s">
        <v>324</v>
      </c>
      <c r="H108" s="516"/>
      <c r="M108" s="507" t="s">
        <v>2263</v>
      </c>
    </row>
    <row r="109" spans="2:13">
      <c r="B109" s="1484"/>
      <c r="C109" s="1475"/>
      <c r="D109" s="745" t="s">
        <v>34</v>
      </c>
      <c r="E109" s="567" t="s">
        <v>7</v>
      </c>
      <c r="F109" s="1476">
        <f>_xlfn.XLOOKUP(M109,[1]VIII_CII_A_1!$AI:$AI,[1]VIII_CII_A_1!$T:$T)</f>
        <v>1.9136000000000002</v>
      </c>
      <c r="G109" s="1476" t="s">
        <v>324</v>
      </c>
      <c r="H109" s="516"/>
      <c r="M109" s="507" t="s">
        <v>2264</v>
      </c>
    </row>
    <row r="110" spans="2:13">
      <c r="B110" s="1482" t="s">
        <v>425</v>
      </c>
      <c r="C110" s="1473" t="s">
        <v>1046</v>
      </c>
      <c r="D110" s="572" t="s">
        <v>1039</v>
      </c>
      <c r="E110" s="567" t="s">
        <v>32</v>
      </c>
      <c r="F110" s="1476">
        <f>_xlfn.XLOOKUP(M110,[1]VIII_CII_A_1!$AI:$AI,[1]VIII_CII_A_1!$T:$T)</f>
        <v>1.8818800000000002</v>
      </c>
      <c r="G110" s="1476" t="s">
        <v>324</v>
      </c>
      <c r="H110" s="516"/>
      <c r="M110" s="507" t="s">
        <v>2265</v>
      </c>
    </row>
    <row r="111" spans="2:13">
      <c r="B111" s="1483"/>
      <c r="C111" s="1474"/>
      <c r="D111" s="745" t="s">
        <v>89</v>
      </c>
      <c r="E111" s="567" t="s">
        <v>32</v>
      </c>
      <c r="F111" s="1476">
        <f>_xlfn.XLOOKUP(M111,[1]VIII_CII_A_1!$AI:$AI,[1]VIII_CII_A_1!$T:$T)</f>
        <v>1.7829011200000009</v>
      </c>
      <c r="G111" s="1476" t="s">
        <v>324</v>
      </c>
      <c r="H111" s="516"/>
      <c r="M111" s="507" t="s">
        <v>2266</v>
      </c>
    </row>
    <row r="112" spans="2:13">
      <c r="B112" s="1483"/>
      <c r="C112" s="1474"/>
      <c r="D112" s="745" t="s">
        <v>90</v>
      </c>
      <c r="E112" s="567" t="s">
        <v>32</v>
      </c>
      <c r="F112" s="1476">
        <f>_xlfn.XLOOKUP(M112,[1]VIII_CII_A_1!$AI:$AI,[1]VIII_CII_A_1!$T:$T)</f>
        <v>1.6839680000000006</v>
      </c>
      <c r="G112" s="1476" t="s">
        <v>324</v>
      </c>
      <c r="H112" s="516"/>
      <c r="M112" s="507" t="s">
        <v>2267</v>
      </c>
    </row>
    <row r="113" spans="2:13">
      <c r="B113" s="1484"/>
      <c r="C113" s="1475"/>
      <c r="D113" s="745" t="s">
        <v>34</v>
      </c>
      <c r="E113" s="567" t="s">
        <v>32</v>
      </c>
      <c r="F113" s="1476">
        <f>_xlfn.XLOOKUP(M113,[1]VIII_CII_A_1!$AI:$AI,[1]VIII_CII_A_1!$T:$T)</f>
        <v>1.645696</v>
      </c>
      <c r="G113" s="1476" t="s">
        <v>324</v>
      </c>
      <c r="H113" s="516"/>
      <c r="M113" s="507" t="s">
        <v>2268</v>
      </c>
    </row>
    <row r="114" spans="2:13">
      <c r="B114" s="1482" t="s">
        <v>426</v>
      </c>
      <c r="C114" s="1473" t="s">
        <v>915</v>
      </c>
      <c r="D114" s="572" t="s">
        <v>1039</v>
      </c>
      <c r="E114" s="567" t="s">
        <v>32</v>
      </c>
      <c r="F114" s="1476">
        <f>_xlfn.XLOOKUP(M114,[1]VIII_CII_A_1!$AI:$AI,[1]VIII_CII_A_1!$T:$T)</f>
        <v>1.8818800000000002</v>
      </c>
      <c r="G114" s="1476" t="s">
        <v>324</v>
      </c>
      <c r="H114" s="516"/>
      <c r="M114" s="507" t="s">
        <v>2269</v>
      </c>
    </row>
    <row r="115" spans="2:13">
      <c r="B115" s="1483"/>
      <c r="C115" s="1474"/>
      <c r="D115" s="745" t="s">
        <v>89</v>
      </c>
      <c r="E115" s="567" t="s">
        <v>32</v>
      </c>
      <c r="F115" s="1476">
        <f>_xlfn.XLOOKUP(M115,[1]VIII_CII_A_1!$AI:$AI,[1]VIII_CII_A_1!$T:$T)</f>
        <v>1.7829011200000009</v>
      </c>
      <c r="G115" s="1476" t="s">
        <v>324</v>
      </c>
      <c r="H115" s="516"/>
      <c r="M115" s="507" t="s">
        <v>2270</v>
      </c>
    </row>
    <row r="116" spans="2:13">
      <c r="B116" s="1483"/>
      <c r="C116" s="1474"/>
      <c r="D116" s="745" t="s">
        <v>90</v>
      </c>
      <c r="E116" s="567" t="s">
        <v>32</v>
      </c>
      <c r="F116" s="1476">
        <f>_xlfn.XLOOKUP(M116,[1]VIII_CII_A_1!$AI:$AI,[1]VIII_CII_A_1!$T:$T)</f>
        <v>1.6839680000000006</v>
      </c>
      <c r="G116" s="1476" t="s">
        <v>324</v>
      </c>
      <c r="H116" s="516"/>
      <c r="M116" s="507" t="s">
        <v>2271</v>
      </c>
    </row>
    <row r="117" spans="2:13">
      <c r="B117" s="1484"/>
      <c r="C117" s="1475"/>
      <c r="D117" s="745" t="s">
        <v>34</v>
      </c>
      <c r="E117" s="567" t="s">
        <v>32</v>
      </c>
      <c r="F117" s="1476">
        <f>_xlfn.XLOOKUP(M117,[1]VIII_CII_A_1!$AI:$AI,[1]VIII_CII_A_1!$T:$T)</f>
        <v>1.645696</v>
      </c>
      <c r="G117" s="1476" t="s">
        <v>324</v>
      </c>
      <c r="H117" s="516"/>
      <c r="M117" s="507" t="s">
        <v>2272</v>
      </c>
    </row>
    <row r="118" spans="2:13">
      <c r="B118" s="1482" t="s">
        <v>427</v>
      </c>
      <c r="C118" s="1473" t="s">
        <v>1047</v>
      </c>
      <c r="D118" s="572" t="s">
        <v>861</v>
      </c>
      <c r="E118" s="567" t="s">
        <v>33</v>
      </c>
      <c r="F118" s="1476">
        <f>_xlfn.XLOOKUP(M118,[1]VIII_CII_A_1!$AI:$AI,[1]VIII_CII_A_1!$T:$T)</f>
        <v>1.8160142000000001</v>
      </c>
      <c r="G118" s="1476" t="s">
        <v>324</v>
      </c>
      <c r="H118" s="516"/>
      <c r="M118" s="507" t="s">
        <v>2273</v>
      </c>
    </row>
    <row r="119" spans="2:13">
      <c r="B119" s="1483"/>
      <c r="C119" s="1474"/>
      <c r="D119" s="745" t="s">
        <v>799</v>
      </c>
      <c r="E119" s="567" t="s">
        <v>33</v>
      </c>
      <c r="F119" s="1476">
        <f>_xlfn.XLOOKUP(M119,[1]VIII_CII_A_1!$AI:$AI,[1]VIII_CII_A_1!$T:$T)</f>
        <v>1.7204995808000008</v>
      </c>
      <c r="G119" s="1476" t="s">
        <v>324</v>
      </c>
      <c r="H119" s="516"/>
      <c r="M119" s="507" t="s">
        <v>2274</v>
      </c>
    </row>
    <row r="120" spans="2:13">
      <c r="B120" s="1483"/>
      <c r="C120" s="1474"/>
      <c r="D120" s="745" t="s">
        <v>869</v>
      </c>
      <c r="E120" s="567" t="s">
        <v>33</v>
      </c>
      <c r="F120" s="1476">
        <f>_xlfn.XLOOKUP(M120,[1]VIII_CII_A_1!$AI:$AI,[1]VIII_CII_A_1!$T:$T)</f>
        <v>1.6250291200000004</v>
      </c>
      <c r="G120" s="1476" t="s">
        <v>324</v>
      </c>
      <c r="H120" s="516"/>
      <c r="M120" s="507" t="s">
        <v>2275</v>
      </c>
    </row>
    <row r="121" spans="2:13">
      <c r="B121" s="1484"/>
      <c r="C121" s="1475"/>
      <c r="D121" s="745" t="s">
        <v>34</v>
      </c>
      <c r="E121" s="567" t="s">
        <v>33</v>
      </c>
      <c r="F121" s="1476">
        <f>_xlfn.XLOOKUP(M121,[1]VIII_CII_A_1!$AI:$AI,[1]VIII_CII_A_1!$T:$T)</f>
        <v>1.57986816</v>
      </c>
      <c r="G121" s="1476" t="s">
        <v>324</v>
      </c>
      <c r="H121" s="516"/>
      <c r="M121" s="507" t="s">
        <v>2276</v>
      </c>
    </row>
    <row r="122" spans="2:13">
      <c r="B122" s="1482" t="s">
        <v>428</v>
      </c>
      <c r="C122" s="1473" t="s">
        <v>1048</v>
      </c>
      <c r="D122" s="572" t="s">
        <v>861</v>
      </c>
      <c r="E122" s="567" t="s">
        <v>33</v>
      </c>
      <c r="F122" s="1476">
        <f>_xlfn.XLOOKUP(M122,[1]VIII_CII_A_1!$AI:$AI,[1]VIII_CII_A_1!$T:$T)</f>
        <v>1.8160142000000001</v>
      </c>
      <c r="G122" s="1476" t="s">
        <v>324</v>
      </c>
      <c r="H122" s="516"/>
      <c r="M122" s="507" t="s">
        <v>2277</v>
      </c>
    </row>
    <row r="123" spans="2:13">
      <c r="B123" s="1483"/>
      <c r="C123" s="1474"/>
      <c r="D123" s="745" t="s">
        <v>799</v>
      </c>
      <c r="E123" s="567" t="s">
        <v>33</v>
      </c>
      <c r="F123" s="1476">
        <f>_xlfn.XLOOKUP(M123,[1]VIII_CII_A_1!$AI:$AI,[1]VIII_CII_A_1!$T:$T)</f>
        <v>1.7204995808000008</v>
      </c>
      <c r="G123" s="1476" t="s">
        <v>324</v>
      </c>
      <c r="H123" s="516"/>
      <c r="M123" s="507" t="s">
        <v>2278</v>
      </c>
    </row>
    <row r="124" spans="2:13">
      <c r="B124" s="1483"/>
      <c r="C124" s="1474"/>
      <c r="D124" s="745" t="s">
        <v>869</v>
      </c>
      <c r="E124" s="567" t="s">
        <v>33</v>
      </c>
      <c r="F124" s="1476">
        <f>_xlfn.XLOOKUP(M124,[1]VIII_CII_A_1!$AI:$AI,[1]VIII_CII_A_1!$T:$T)</f>
        <v>1.6250291200000004</v>
      </c>
      <c r="G124" s="1476" t="s">
        <v>324</v>
      </c>
      <c r="H124" s="516"/>
      <c r="M124" s="507" t="s">
        <v>2279</v>
      </c>
    </row>
    <row r="125" spans="2:13">
      <c r="B125" s="1484"/>
      <c r="C125" s="1475"/>
      <c r="D125" s="745" t="s">
        <v>34</v>
      </c>
      <c r="E125" s="534" t="s">
        <v>33</v>
      </c>
      <c r="F125" s="1476">
        <f>_xlfn.XLOOKUP(M125,[1]VIII_CII_A_1!$AI:$AI,[1]VIII_CII_A_1!$T:$T)</f>
        <v>1.57986816</v>
      </c>
      <c r="G125" s="1476" t="s">
        <v>324</v>
      </c>
      <c r="H125" s="516"/>
      <c r="M125" s="507" t="s">
        <v>2280</v>
      </c>
    </row>
    <row r="126" spans="2:13">
      <c r="B126" s="1482" t="s">
        <v>430</v>
      </c>
      <c r="C126" s="1473" t="s">
        <v>749</v>
      </c>
      <c r="D126" s="572" t="s">
        <v>861</v>
      </c>
      <c r="E126" s="534" t="s">
        <v>33</v>
      </c>
      <c r="F126" s="1476">
        <f>_xlfn.XLOOKUP(M126,[1]VIII_CII_A_1!$AI:$AI,[1]VIII_CII_A_1!$T:$T)</f>
        <v>1.8160142000000001</v>
      </c>
      <c r="G126" s="1476" t="s">
        <v>324</v>
      </c>
      <c r="H126" s="516"/>
      <c r="M126" s="507" t="s">
        <v>2281</v>
      </c>
    </row>
    <row r="127" spans="2:13">
      <c r="B127" s="1483"/>
      <c r="C127" s="1474"/>
      <c r="D127" s="745" t="s">
        <v>799</v>
      </c>
      <c r="E127" s="534" t="s">
        <v>33</v>
      </c>
      <c r="F127" s="1476">
        <f>_xlfn.XLOOKUP(M127,[1]VIII_CII_A_1!$AI:$AI,[1]VIII_CII_A_1!$T:$T)</f>
        <v>1.7204995808000008</v>
      </c>
      <c r="G127" s="1476" t="s">
        <v>324</v>
      </c>
      <c r="H127" s="516"/>
      <c r="M127" s="507" t="s">
        <v>2282</v>
      </c>
    </row>
    <row r="128" spans="2:13">
      <c r="B128" s="1483" t="s">
        <v>426</v>
      </c>
      <c r="C128" s="1474"/>
      <c r="D128" s="745" t="s">
        <v>869</v>
      </c>
      <c r="E128" s="534" t="s">
        <v>33</v>
      </c>
      <c r="F128" s="1476">
        <f>_xlfn.XLOOKUP(M128,[1]VIII_CII_A_1!$AI:$AI,[1]VIII_CII_A_1!$T:$T)</f>
        <v>1.6250291200000004</v>
      </c>
      <c r="G128" s="1476" t="s">
        <v>324</v>
      </c>
      <c r="H128" s="516"/>
      <c r="M128" s="507" t="s">
        <v>2283</v>
      </c>
    </row>
    <row r="129" spans="2:222">
      <c r="B129" s="1484" t="s">
        <v>427</v>
      </c>
      <c r="C129" s="1475"/>
      <c r="D129" s="745" t="s">
        <v>34</v>
      </c>
      <c r="E129" s="534" t="s">
        <v>33</v>
      </c>
      <c r="F129" s="1476">
        <f>_xlfn.XLOOKUP(M129,[1]VIII_CII_A_1!$AI:$AI,[1]VIII_CII_A_1!$T:$T)</f>
        <v>1.57986816</v>
      </c>
      <c r="G129" s="1476" t="s">
        <v>324</v>
      </c>
      <c r="H129" s="516"/>
      <c r="M129" s="507" t="s">
        <v>2284</v>
      </c>
    </row>
    <row r="130" spans="2:222">
      <c r="B130" s="741" t="s">
        <v>1049</v>
      </c>
      <c r="C130" s="552" t="s">
        <v>429</v>
      </c>
      <c r="D130" s="584" t="s">
        <v>324</v>
      </c>
      <c r="E130" s="534" t="s">
        <v>33</v>
      </c>
      <c r="F130" s="1476">
        <f>_xlfn.XLOOKUP(M130,[1]VIII_CII_A_1!$AI:$AI,[1]VIII_CII_A_1!$T:$T)</f>
        <v>1.6250291200000004</v>
      </c>
      <c r="G130" s="1476" t="s">
        <v>324</v>
      </c>
      <c r="H130" s="516"/>
      <c r="I130" s="563"/>
      <c r="J130" s="549"/>
      <c r="K130" s="549"/>
      <c r="L130" s="509"/>
      <c r="M130" s="537" t="s">
        <v>2285</v>
      </c>
      <c r="N130" s="516"/>
      <c r="O130" s="165"/>
    </row>
    <row r="131" spans="2:222" ht="25.5">
      <c r="B131" s="741" t="s">
        <v>1050</v>
      </c>
      <c r="C131" s="552" t="s">
        <v>431</v>
      </c>
      <c r="D131" s="745" t="s">
        <v>34</v>
      </c>
      <c r="E131" s="534" t="s">
        <v>33</v>
      </c>
      <c r="F131" s="1476">
        <f>_xlfn.XLOOKUP(M131,[1]VIII_CII_A_1!$AI:$AI,[1]VIII_CII_A_1!$T:$T)</f>
        <v>1.57986816</v>
      </c>
      <c r="G131" s="1476" t="s">
        <v>324</v>
      </c>
      <c r="H131" s="516"/>
      <c r="I131" s="514"/>
      <c r="J131" s="514"/>
      <c r="K131" s="514"/>
      <c r="L131" s="514"/>
      <c r="M131" s="514" t="s">
        <v>2286</v>
      </c>
      <c r="N131" s="514"/>
      <c r="O131" s="514"/>
      <c r="P131" s="514"/>
    </row>
    <row r="132" spans="2:222">
      <c r="B132" s="1478" t="s">
        <v>2787</v>
      </c>
      <c r="C132" s="1478"/>
      <c r="D132" s="1478"/>
      <c r="E132" s="1478"/>
      <c r="F132" s="1478"/>
      <c r="G132" s="1478"/>
    </row>
    <row r="133" spans="2:222">
      <c r="B133" s="1544"/>
      <c r="C133" s="1545"/>
      <c r="D133" s="1545"/>
      <c r="E133" s="1546"/>
      <c r="F133" s="1456" t="s">
        <v>19</v>
      </c>
      <c r="G133" s="1456"/>
    </row>
    <row r="134" spans="2:222">
      <c r="B134" s="566" t="s">
        <v>1051</v>
      </c>
      <c r="C134" s="541" t="s">
        <v>2789</v>
      </c>
      <c r="D134" s="541"/>
      <c r="E134" s="560" t="s">
        <v>7</v>
      </c>
      <c r="F134" s="1476">
        <v>2.5</v>
      </c>
      <c r="G134" s="1476" t="s">
        <v>324</v>
      </c>
      <c r="I134" s="509"/>
      <c r="M134" s="507" t="s">
        <v>2287</v>
      </c>
    </row>
    <row r="135" spans="2:222">
      <c r="B135" s="1477" t="s">
        <v>2788</v>
      </c>
      <c r="C135" s="1477"/>
      <c r="D135" s="1477"/>
      <c r="E135" s="1477"/>
      <c r="F135" s="1477"/>
      <c r="G135" s="1477"/>
      <c r="N135" s="507"/>
    </row>
    <row r="136" spans="2:222">
      <c r="B136" s="1563"/>
      <c r="C136" s="1564"/>
      <c r="D136" s="1564"/>
      <c r="E136" s="1565"/>
      <c r="F136" s="1456" t="s">
        <v>19</v>
      </c>
      <c r="G136" s="1456"/>
      <c r="H136" s="516"/>
      <c r="I136" s="509"/>
      <c r="N136" s="507"/>
    </row>
    <row r="137" spans="2:222">
      <c r="B137" s="1482" t="s">
        <v>2889</v>
      </c>
      <c r="C137" s="1568" t="s">
        <v>1053</v>
      </c>
      <c r="D137" s="747" t="s">
        <v>799</v>
      </c>
      <c r="E137" s="565" t="s">
        <v>33</v>
      </c>
      <c r="F137" s="1476">
        <f>_xlfn.XLOOKUP(M137,[1]VIII_CII_A_1!$AI:$AI,[1]VIII_CII_A_1!$T:$T)</f>
        <v>1.5890124250000002</v>
      </c>
      <c r="G137" s="1476" t="s">
        <v>324</v>
      </c>
      <c r="H137" s="516"/>
      <c r="I137" s="564"/>
      <c r="M137" s="507" t="s">
        <v>2288</v>
      </c>
      <c r="N137" s="507"/>
    </row>
    <row r="138" spans="2:222">
      <c r="B138" s="1483"/>
      <c r="C138" s="1569"/>
      <c r="D138" s="747" t="s">
        <v>869</v>
      </c>
      <c r="E138" s="565" t="s">
        <v>157</v>
      </c>
      <c r="F138" s="1476">
        <f>_xlfn.XLOOKUP(M138,[1]VIII_CII_A_1!$AI:$AI,[1]VIII_CII_A_1!$T:$T)</f>
        <v>1.5054371332000005</v>
      </c>
      <c r="G138" s="1476" t="s">
        <v>324</v>
      </c>
      <c r="H138" s="516"/>
      <c r="I138" s="564"/>
      <c r="M138" s="507" t="s">
        <v>2289</v>
      </c>
    </row>
    <row r="139" spans="2:222">
      <c r="B139" s="1484"/>
      <c r="C139" s="1570"/>
      <c r="D139" s="745" t="s">
        <v>34</v>
      </c>
      <c r="E139" s="565" t="s">
        <v>157</v>
      </c>
      <c r="F139" s="1476">
        <f>_xlfn.XLOOKUP(M139,[1]VIII_CII_A_1!$AI:$AI,[1]VIII_CII_A_1!$T:$T)</f>
        <v>1.3823846400000002</v>
      </c>
      <c r="G139" s="1476" t="s">
        <v>324</v>
      </c>
      <c r="H139" s="516"/>
      <c r="I139" s="564"/>
      <c r="M139" s="507" t="s">
        <v>2290</v>
      </c>
    </row>
    <row r="140" spans="2:222">
      <c r="B140" s="1566">
        <v>52</v>
      </c>
      <c r="C140" s="1566" t="s">
        <v>1052</v>
      </c>
      <c r="D140" s="747" t="s">
        <v>799</v>
      </c>
      <c r="E140" s="565" t="s">
        <v>157</v>
      </c>
      <c r="F140" s="1476">
        <f>_xlfn.XLOOKUP(M140,[1]VIII_CII_A_1!$AI:$AI,[1]VIII_CII_A_1!$T:$T)</f>
        <v>1.5054371332000005</v>
      </c>
      <c r="G140" s="1476" t="s">
        <v>324</v>
      </c>
      <c r="H140" s="516"/>
      <c r="I140" s="563"/>
      <c r="J140" s="549"/>
      <c r="K140" s="549"/>
      <c r="L140" s="509"/>
      <c r="M140" s="537" t="s">
        <v>2291</v>
      </c>
      <c r="N140" s="516"/>
      <c r="O140" s="165"/>
    </row>
    <row r="141" spans="2:222" ht="25.5">
      <c r="B141" s="1567"/>
      <c r="C141" s="1567"/>
      <c r="D141" s="745" t="s">
        <v>34</v>
      </c>
      <c r="E141" s="565" t="s">
        <v>157</v>
      </c>
      <c r="F141" s="1476">
        <f>_xlfn.XLOOKUP(M141,[1]VIII_CII_A_1!$AI:$AI,[1]VIII_CII_A_1!$T:$T)</f>
        <v>1.3823846400000002</v>
      </c>
      <c r="G141" s="1476" t="s">
        <v>324</v>
      </c>
      <c r="I141" s="514"/>
      <c r="J141" s="514"/>
      <c r="K141" s="514"/>
      <c r="L141" s="514"/>
      <c r="M141" s="514" t="s">
        <v>2292</v>
      </c>
      <c r="N141" s="514"/>
      <c r="O141" s="514"/>
      <c r="P141" s="514"/>
    </row>
    <row r="142" spans="2:222">
      <c r="B142" s="1455" t="s">
        <v>2790</v>
      </c>
      <c r="C142" s="1455"/>
      <c r="D142" s="1455"/>
      <c r="E142" s="1455"/>
      <c r="F142" s="1455"/>
      <c r="G142" s="1455"/>
    </row>
    <row r="143" spans="2:222">
      <c r="B143" s="1559"/>
      <c r="C143" s="1559"/>
      <c r="D143" s="1559"/>
      <c r="E143" s="1559"/>
      <c r="F143" s="1456" t="s">
        <v>19</v>
      </c>
      <c r="G143" s="1456"/>
      <c r="H143" s="165"/>
      <c r="N143" s="507"/>
    </row>
    <row r="144" spans="2:222" s="508" customFormat="1">
      <c r="B144" s="555">
        <v>53</v>
      </c>
      <c r="C144" s="562" t="s">
        <v>432</v>
      </c>
      <c r="D144" s="584" t="s">
        <v>324</v>
      </c>
      <c r="E144" s="560" t="s">
        <v>7</v>
      </c>
      <c r="F144" s="1476">
        <f>_xlfn.XLOOKUP(M144,[1]VIII_CII_A_1!$AI:$AI,[1]VIII_CII_A_1!$S:$S)</f>
        <v>4</v>
      </c>
      <c r="G144" s="1476" t="s">
        <v>324</v>
      </c>
      <c r="H144" s="516"/>
      <c r="I144" s="81"/>
      <c r="J144" s="507"/>
      <c r="K144" s="507"/>
      <c r="L144" s="507"/>
      <c r="M144" s="866" t="s">
        <v>2293</v>
      </c>
      <c r="O144" s="507"/>
      <c r="P144" s="507"/>
      <c r="Q144" s="507"/>
      <c r="R144" s="507"/>
      <c r="S144" s="507"/>
      <c r="T144" s="507"/>
      <c r="U144" s="507"/>
      <c r="V144" s="507"/>
      <c r="W144" s="507"/>
      <c r="X144" s="507"/>
      <c r="Y144" s="507"/>
      <c r="Z144" s="507"/>
      <c r="AA144" s="507"/>
      <c r="AB144" s="507"/>
      <c r="AC144" s="507"/>
      <c r="AD144" s="507"/>
      <c r="AE144" s="507"/>
      <c r="AF144" s="507"/>
      <c r="AG144" s="507"/>
      <c r="AH144" s="507"/>
      <c r="AI144" s="507"/>
      <c r="AJ144" s="507"/>
      <c r="AK144" s="507"/>
      <c r="AL144" s="507"/>
      <c r="AM144" s="507"/>
      <c r="AN144" s="507"/>
      <c r="AO144" s="507"/>
      <c r="AP144" s="507"/>
      <c r="AQ144" s="507"/>
      <c r="AR144" s="507"/>
      <c r="AS144" s="507"/>
      <c r="AT144" s="507"/>
      <c r="AU144" s="507"/>
      <c r="AV144" s="507"/>
      <c r="AW144" s="507"/>
      <c r="AX144" s="507"/>
      <c r="AY144" s="507"/>
      <c r="AZ144" s="507"/>
      <c r="BA144" s="507"/>
      <c r="BB144" s="507"/>
      <c r="BC144" s="507"/>
      <c r="BD144" s="507"/>
      <c r="BE144" s="507"/>
      <c r="BF144" s="507"/>
      <c r="BG144" s="507"/>
      <c r="BH144" s="507"/>
      <c r="BI144" s="507"/>
      <c r="BJ144" s="507"/>
      <c r="BK144" s="507"/>
      <c r="BL144" s="507"/>
      <c r="BM144" s="507"/>
      <c r="BN144" s="507"/>
      <c r="BO144" s="507"/>
      <c r="BP144" s="507"/>
      <c r="BQ144" s="507"/>
      <c r="BR144" s="507"/>
      <c r="BS144" s="507"/>
      <c r="BT144" s="507"/>
      <c r="BU144" s="507"/>
      <c r="BV144" s="507"/>
      <c r="BW144" s="507"/>
      <c r="BX144" s="507"/>
      <c r="BY144" s="507"/>
      <c r="BZ144" s="507"/>
      <c r="CA144" s="507"/>
      <c r="CB144" s="507"/>
      <c r="CC144" s="507"/>
      <c r="CD144" s="507"/>
      <c r="CE144" s="507"/>
      <c r="CF144" s="507"/>
      <c r="CG144" s="507"/>
      <c r="CH144" s="507"/>
      <c r="CI144" s="507"/>
      <c r="CJ144" s="507"/>
      <c r="CK144" s="507"/>
      <c r="CL144" s="507"/>
      <c r="CM144" s="507"/>
      <c r="CN144" s="507"/>
      <c r="CO144" s="507"/>
      <c r="CP144" s="507"/>
      <c r="CQ144" s="507"/>
      <c r="CR144" s="507"/>
      <c r="CS144" s="507"/>
      <c r="CT144" s="507"/>
      <c r="CU144" s="507"/>
      <c r="CV144" s="507"/>
      <c r="CW144" s="507"/>
      <c r="CX144" s="507"/>
      <c r="CY144" s="507"/>
      <c r="CZ144" s="507"/>
      <c r="DA144" s="507"/>
      <c r="DB144" s="507"/>
      <c r="DC144" s="507"/>
      <c r="DD144" s="507"/>
      <c r="DE144" s="507"/>
      <c r="DF144" s="507"/>
      <c r="DG144" s="507"/>
      <c r="DH144" s="507"/>
      <c r="DI144" s="507"/>
      <c r="DJ144" s="507"/>
      <c r="DK144" s="507"/>
      <c r="DL144" s="507"/>
      <c r="DM144" s="507"/>
      <c r="DN144" s="507"/>
      <c r="DO144" s="507"/>
      <c r="DP144" s="507"/>
      <c r="DQ144" s="507"/>
      <c r="DR144" s="507"/>
      <c r="DS144" s="507"/>
      <c r="DT144" s="507"/>
      <c r="DU144" s="507"/>
      <c r="DV144" s="507"/>
      <c r="DW144" s="507"/>
      <c r="DX144" s="507"/>
      <c r="DY144" s="507"/>
      <c r="DZ144" s="507"/>
      <c r="EA144" s="507"/>
      <c r="EB144" s="507"/>
      <c r="EC144" s="507"/>
      <c r="ED144" s="507"/>
      <c r="EE144" s="507"/>
      <c r="EF144" s="507"/>
      <c r="EG144" s="507"/>
      <c r="EH144" s="507"/>
      <c r="EI144" s="507"/>
      <c r="EJ144" s="507"/>
      <c r="EK144" s="507"/>
      <c r="EL144" s="507"/>
      <c r="EM144" s="507"/>
      <c r="EN144" s="507"/>
      <c r="EO144" s="507"/>
      <c r="EP144" s="507"/>
      <c r="EQ144" s="507"/>
      <c r="ER144" s="507"/>
      <c r="ES144" s="507"/>
      <c r="ET144" s="507"/>
      <c r="EU144" s="507"/>
      <c r="EV144" s="507"/>
      <c r="EW144" s="507"/>
      <c r="EX144" s="507"/>
      <c r="EY144" s="507"/>
      <c r="EZ144" s="507"/>
      <c r="FA144" s="507"/>
      <c r="FB144" s="507"/>
      <c r="FC144" s="507"/>
      <c r="FD144" s="507"/>
      <c r="FE144" s="507"/>
      <c r="FF144" s="507"/>
      <c r="FG144" s="507"/>
      <c r="FH144" s="507"/>
      <c r="FI144" s="507"/>
      <c r="FJ144" s="507"/>
      <c r="FK144" s="507"/>
      <c r="FL144" s="507"/>
      <c r="FM144" s="507"/>
      <c r="FN144" s="507"/>
      <c r="FO144" s="507"/>
      <c r="FP144" s="507"/>
      <c r="FQ144" s="507"/>
      <c r="FR144" s="507"/>
      <c r="FS144" s="507"/>
      <c r="FT144" s="507"/>
      <c r="FU144" s="507"/>
      <c r="FV144" s="507"/>
      <c r="FW144" s="507"/>
      <c r="FX144" s="507"/>
      <c r="FY144" s="507"/>
      <c r="FZ144" s="507"/>
      <c r="GA144" s="507"/>
      <c r="GB144" s="507"/>
      <c r="GC144" s="507"/>
      <c r="GD144" s="507"/>
      <c r="GE144" s="507"/>
      <c r="GF144" s="507"/>
      <c r="GG144" s="507"/>
      <c r="GH144" s="507"/>
      <c r="GI144" s="507"/>
      <c r="GJ144" s="507"/>
      <c r="GK144" s="507"/>
      <c r="GL144" s="507"/>
      <c r="GM144" s="507"/>
      <c r="GN144" s="507"/>
      <c r="GO144" s="507"/>
      <c r="GP144" s="507"/>
      <c r="GQ144" s="507"/>
      <c r="GR144" s="507"/>
      <c r="GS144" s="507"/>
      <c r="GT144" s="507"/>
      <c r="GU144" s="507"/>
      <c r="GV144" s="507"/>
      <c r="GW144" s="507"/>
      <c r="GX144" s="507"/>
      <c r="GY144" s="507"/>
      <c r="GZ144" s="507"/>
      <c r="HA144" s="507"/>
      <c r="HB144" s="507"/>
      <c r="HC144" s="507"/>
      <c r="HD144" s="507"/>
      <c r="HE144" s="507"/>
      <c r="HF144" s="507"/>
      <c r="HG144" s="507"/>
      <c r="HH144" s="507"/>
      <c r="HI144" s="507"/>
      <c r="HJ144" s="507"/>
      <c r="HK144" s="507"/>
      <c r="HL144" s="507"/>
      <c r="HM144" s="507"/>
      <c r="HN144" s="507"/>
    </row>
    <row r="145" spans="2:222" s="508" customFormat="1" ht="12" customHeight="1">
      <c r="B145" s="555">
        <v>54</v>
      </c>
      <c r="C145" s="562" t="s">
        <v>433</v>
      </c>
      <c r="D145" s="584" t="s">
        <v>324</v>
      </c>
      <c r="E145" s="560" t="s">
        <v>7</v>
      </c>
      <c r="F145" s="1476">
        <f>_xlfn.XLOOKUP(M145,[1]VIII_CII_A_1!$AI:$AI,[1]VIII_CII_A_1!$S:$S)</f>
        <v>2.5</v>
      </c>
      <c r="G145" s="1476"/>
      <c r="H145" s="516"/>
      <c r="I145" s="81"/>
      <c r="J145" s="507"/>
      <c r="K145" s="507"/>
      <c r="L145" s="507"/>
      <c r="M145" s="866" t="s">
        <v>2294</v>
      </c>
      <c r="O145" s="507"/>
      <c r="P145" s="507"/>
      <c r="Q145" s="507"/>
      <c r="R145" s="507"/>
      <c r="S145" s="507"/>
      <c r="T145" s="507"/>
      <c r="U145" s="507"/>
      <c r="V145" s="507"/>
      <c r="W145" s="507"/>
      <c r="X145" s="507"/>
      <c r="Y145" s="507"/>
      <c r="Z145" s="507"/>
      <c r="AA145" s="507"/>
      <c r="AB145" s="507"/>
      <c r="AC145" s="507"/>
      <c r="AD145" s="507"/>
      <c r="AE145" s="507"/>
      <c r="AF145" s="507"/>
      <c r="AG145" s="507"/>
      <c r="AH145" s="507"/>
      <c r="AI145" s="507"/>
      <c r="AJ145" s="507"/>
      <c r="AK145" s="507"/>
      <c r="AL145" s="507"/>
      <c r="AM145" s="507"/>
      <c r="AN145" s="507"/>
      <c r="AO145" s="507"/>
      <c r="AP145" s="507"/>
      <c r="AQ145" s="507"/>
      <c r="AR145" s="507"/>
      <c r="AS145" s="507"/>
      <c r="AT145" s="507"/>
      <c r="AU145" s="507"/>
      <c r="AV145" s="507"/>
      <c r="AW145" s="507"/>
      <c r="AX145" s="507"/>
      <c r="AY145" s="507"/>
      <c r="AZ145" s="507"/>
      <c r="BA145" s="507"/>
      <c r="BB145" s="507"/>
      <c r="BC145" s="507"/>
      <c r="BD145" s="507"/>
      <c r="BE145" s="507"/>
      <c r="BF145" s="507"/>
      <c r="BG145" s="507"/>
      <c r="BH145" s="507"/>
      <c r="BI145" s="507"/>
      <c r="BJ145" s="507"/>
      <c r="BK145" s="507"/>
      <c r="BL145" s="507"/>
      <c r="BM145" s="507"/>
      <c r="BN145" s="507"/>
      <c r="BO145" s="507"/>
      <c r="BP145" s="507"/>
      <c r="BQ145" s="507"/>
      <c r="BR145" s="507"/>
      <c r="BS145" s="507"/>
      <c r="BT145" s="507"/>
      <c r="BU145" s="507"/>
      <c r="BV145" s="507"/>
      <c r="BW145" s="507"/>
      <c r="BX145" s="507"/>
      <c r="BY145" s="507"/>
      <c r="BZ145" s="507"/>
      <c r="CA145" s="507"/>
      <c r="CB145" s="507"/>
      <c r="CC145" s="507"/>
      <c r="CD145" s="507"/>
      <c r="CE145" s="507"/>
      <c r="CF145" s="507"/>
      <c r="CG145" s="507"/>
      <c r="CH145" s="507"/>
      <c r="CI145" s="507"/>
      <c r="CJ145" s="507"/>
      <c r="CK145" s="507"/>
      <c r="CL145" s="507"/>
      <c r="CM145" s="507"/>
      <c r="CN145" s="507"/>
      <c r="CO145" s="507"/>
      <c r="CP145" s="507"/>
      <c r="CQ145" s="507"/>
      <c r="CR145" s="507"/>
      <c r="CS145" s="507"/>
      <c r="CT145" s="507"/>
      <c r="CU145" s="507"/>
      <c r="CV145" s="507"/>
      <c r="CW145" s="507"/>
      <c r="CX145" s="507"/>
      <c r="CY145" s="507"/>
      <c r="CZ145" s="507"/>
      <c r="DA145" s="507"/>
      <c r="DB145" s="507"/>
      <c r="DC145" s="507"/>
      <c r="DD145" s="507"/>
      <c r="DE145" s="507"/>
      <c r="DF145" s="507"/>
      <c r="DG145" s="507"/>
      <c r="DH145" s="507"/>
      <c r="DI145" s="507"/>
      <c r="DJ145" s="507"/>
      <c r="DK145" s="507"/>
      <c r="DL145" s="507"/>
      <c r="DM145" s="507"/>
      <c r="DN145" s="507"/>
      <c r="DO145" s="507"/>
      <c r="DP145" s="507"/>
      <c r="DQ145" s="507"/>
      <c r="DR145" s="507"/>
      <c r="DS145" s="507"/>
      <c r="DT145" s="507"/>
      <c r="DU145" s="507"/>
      <c r="DV145" s="507"/>
      <c r="DW145" s="507"/>
      <c r="DX145" s="507"/>
      <c r="DY145" s="507"/>
      <c r="DZ145" s="507"/>
      <c r="EA145" s="507"/>
      <c r="EB145" s="507"/>
      <c r="EC145" s="507"/>
      <c r="ED145" s="507"/>
      <c r="EE145" s="507"/>
      <c r="EF145" s="507"/>
      <c r="EG145" s="507"/>
      <c r="EH145" s="507"/>
      <c r="EI145" s="507"/>
      <c r="EJ145" s="507"/>
      <c r="EK145" s="507"/>
      <c r="EL145" s="507"/>
      <c r="EM145" s="507"/>
      <c r="EN145" s="507"/>
      <c r="EO145" s="507"/>
      <c r="EP145" s="507"/>
      <c r="EQ145" s="507"/>
      <c r="ER145" s="507"/>
      <c r="ES145" s="507"/>
      <c r="ET145" s="507"/>
      <c r="EU145" s="507"/>
      <c r="EV145" s="507"/>
      <c r="EW145" s="507"/>
      <c r="EX145" s="507"/>
      <c r="EY145" s="507"/>
      <c r="EZ145" s="507"/>
      <c r="FA145" s="507"/>
      <c r="FB145" s="507"/>
      <c r="FC145" s="507"/>
      <c r="FD145" s="507"/>
      <c r="FE145" s="507"/>
      <c r="FF145" s="507"/>
      <c r="FG145" s="507"/>
      <c r="FH145" s="507"/>
      <c r="FI145" s="507"/>
      <c r="FJ145" s="507"/>
      <c r="FK145" s="507"/>
      <c r="FL145" s="507"/>
      <c r="FM145" s="507"/>
      <c r="FN145" s="507"/>
      <c r="FO145" s="507"/>
      <c r="FP145" s="507"/>
      <c r="FQ145" s="507"/>
      <c r="FR145" s="507"/>
      <c r="FS145" s="507"/>
      <c r="FT145" s="507"/>
      <c r="FU145" s="507"/>
      <c r="FV145" s="507"/>
      <c r="FW145" s="507"/>
      <c r="FX145" s="507"/>
      <c r="FY145" s="507"/>
      <c r="FZ145" s="507"/>
      <c r="GA145" s="507"/>
      <c r="GB145" s="507"/>
      <c r="GC145" s="507"/>
      <c r="GD145" s="507"/>
      <c r="GE145" s="507"/>
      <c r="GF145" s="507"/>
      <c r="GG145" s="507"/>
      <c r="GH145" s="507"/>
      <c r="GI145" s="507"/>
      <c r="GJ145" s="507"/>
      <c r="GK145" s="507"/>
      <c r="GL145" s="507"/>
      <c r="GM145" s="507"/>
      <c r="GN145" s="507"/>
      <c r="GO145" s="507"/>
      <c r="GP145" s="507"/>
      <c r="GQ145" s="507"/>
      <c r="GR145" s="507"/>
      <c r="GS145" s="507"/>
      <c r="GT145" s="507"/>
      <c r="GU145" s="507"/>
      <c r="GV145" s="507"/>
      <c r="GW145" s="507"/>
      <c r="GX145" s="507"/>
      <c r="GY145" s="507"/>
      <c r="GZ145" s="507"/>
      <c r="HA145" s="507"/>
      <c r="HB145" s="507"/>
      <c r="HC145" s="507"/>
      <c r="HD145" s="507"/>
      <c r="HE145" s="507"/>
      <c r="HF145" s="507"/>
      <c r="HG145" s="507"/>
      <c r="HH145" s="507"/>
      <c r="HI145" s="507"/>
      <c r="HJ145" s="507"/>
      <c r="HK145" s="507"/>
      <c r="HL145" s="507"/>
      <c r="HM145" s="507"/>
      <c r="HN145" s="507"/>
    </row>
    <row r="146" spans="2:222" s="508" customFormat="1" ht="12" customHeight="1">
      <c r="B146" s="555">
        <v>55</v>
      </c>
      <c r="C146" s="562" t="s">
        <v>434</v>
      </c>
      <c r="D146" s="584" t="s">
        <v>324</v>
      </c>
      <c r="E146" s="560" t="s">
        <v>7</v>
      </c>
      <c r="F146" s="1476">
        <f>_xlfn.XLOOKUP(M146,[1]VIII_CII_A_1!$AI:$AI,[1]VIII_CII_A_1!$S:$S)</f>
        <v>2.3000000000000003</v>
      </c>
      <c r="G146" s="1476"/>
      <c r="H146" s="516"/>
      <c r="I146" s="510"/>
      <c r="J146" s="507"/>
      <c r="K146" s="507"/>
      <c r="L146" s="509"/>
      <c r="M146" s="866" t="s">
        <v>2295</v>
      </c>
      <c r="N146" s="507"/>
      <c r="O146" s="507"/>
      <c r="P146" s="507"/>
      <c r="Q146" s="507"/>
      <c r="R146" s="507"/>
      <c r="S146" s="507"/>
      <c r="T146" s="507"/>
      <c r="U146" s="507"/>
      <c r="V146" s="507"/>
      <c r="W146" s="507"/>
      <c r="X146" s="507"/>
      <c r="Y146" s="507"/>
      <c r="Z146" s="507"/>
      <c r="AA146" s="507"/>
      <c r="AB146" s="507"/>
      <c r="AC146" s="507"/>
      <c r="AD146" s="507"/>
      <c r="AE146" s="507"/>
      <c r="AF146" s="507"/>
      <c r="AG146" s="507"/>
      <c r="AH146" s="507"/>
      <c r="AI146" s="507"/>
      <c r="AJ146" s="507"/>
      <c r="AK146" s="507"/>
      <c r="AL146" s="507"/>
      <c r="AM146" s="507"/>
      <c r="AN146" s="507"/>
      <c r="AO146" s="507"/>
      <c r="AP146" s="507"/>
      <c r="AQ146" s="507"/>
      <c r="AR146" s="507"/>
      <c r="AS146" s="507"/>
      <c r="AT146" s="507"/>
      <c r="AU146" s="507"/>
      <c r="AV146" s="507"/>
      <c r="AW146" s="507"/>
      <c r="AX146" s="507"/>
      <c r="AY146" s="507"/>
      <c r="AZ146" s="507"/>
      <c r="BA146" s="507"/>
      <c r="BB146" s="507"/>
      <c r="BC146" s="507"/>
      <c r="BD146" s="507"/>
      <c r="BE146" s="507"/>
      <c r="BF146" s="507"/>
      <c r="BG146" s="507"/>
      <c r="BH146" s="507"/>
      <c r="BI146" s="507"/>
      <c r="BJ146" s="507"/>
      <c r="BK146" s="507"/>
      <c r="BL146" s="507"/>
      <c r="BM146" s="507"/>
      <c r="BN146" s="507"/>
      <c r="BO146" s="507"/>
      <c r="BP146" s="507"/>
      <c r="BQ146" s="507"/>
      <c r="BR146" s="507"/>
      <c r="BS146" s="507"/>
      <c r="BT146" s="507"/>
      <c r="BU146" s="507"/>
      <c r="BV146" s="507"/>
      <c r="BW146" s="507"/>
      <c r="BX146" s="507"/>
      <c r="BY146" s="507"/>
      <c r="BZ146" s="507"/>
      <c r="CA146" s="507"/>
      <c r="CB146" s="507"/>
      <c r="CC146" s="507"/>
      <c r="CD146" s="507"/>
      <c r="CE146" s="507"/>
      <c r="CF146" s="507"/>
      <c r="CG146" s="507"/>
      <c r="CH146" s="507"/>
      <c r="CI146" s="507"/>
      <c r="CJ146" s="507"/>
      <c r="CK146" s="507"/>
      <c r="CL146" s="507"/>
      <c r="CM146" s="507"/>
      <c r="CN146" s="507"/>
      <c r="CO146" s="507"/>
      <c r="CP146" s="507"/>
      <c r="CQ146" s="507"/>
      <c r="CR146" s="507"/>
      <c r="CS146" s="507"/>
      <c r="CT146" s="507"/>
      <c r="CU146" s="507"/>
      <c r="CV146" s="507"/>
      <c r="CW146" s="507"/>
      <c r="CX146" s="507"/>
      <c r="CY146" s="507"/>
      <c r="CZ146" s="507"/>
      <c r="DA146" s="507"/>
      <c r="DB146" s="507"/>
      <c r="DC146" s="507"/>
      <c r="DD146" s="507"/>
      <c r="DE146" s="507"/>
      <c r="DF146" s="507"/>
      <c r="DG146" s="507"/>
      <c r="DH146" s="507"/>
      <c r="DI146" s="507"/>
      <c r="DJ146" s="507"/>
      <c r="DK146" s="507"/>
      <c r="DL146" s="507"/>
      <c r="DM146" s="507"/>
      <c r="DN146" s="507"/>
      <c r="DO146" s="507"/>
      <c r="DP146" s="507"/>
      <c r="DQ146" s="507"/>
      <c r="DR146" s="507"/>
      <c r="DS146" s="507"/>
      <c r="DT146" s="507"/>
      <c r="DU146" s="507"/>
      <c r="DV146" s="507"/>
      <c r="DW146" s="507"/>
      <c r="DX146" s="507"/>
      <c r="DY146" s="507"/>
      <c r="DZ146" s="507"/>
      <c r="EA146" s="507"/>
      <c r="EB146" s="507"/>
      <c r="EC146" s="507"/>
      <c r="ED146" s="507"/>
      <c r="EE146" s="507"/>
      <c r="EF146" s="507"/>
      <c r="EG146" s="507"/>
      <c r="EH146" s="507"/>
      <c r="EI146" s="507"/>
      <c r="EJ146" s="507"/>
      <c r="EK146" s="507"/>
      <c r="EL146" s="507"/>
      <c r="EM146" s="507"/>
      <c r="EN146" s="507"/>
      <c r="EO146" s="507"/>
      <c r="EP146" s="507"/>
      <c r="EQ146" s="507"/>
      <c r="ER146" s="507"/>
      <c r="ES146" s="507"/>
      <c r="ET146" s="507"/>
      <c r="EU146" s="507"/>
      <c r="EV146" s="507"/>
      <c r="EW146" s="507"/>
      <c r="EX146" s="507"/>
      <c r="EY146" s="507"/>
      <c r="EZ146" s="507"/>
      <c r="FA146" s="507"/>
      <c r="FB146" s="507"/>
      <c r="FC146" s="507"/>
      <c r="FD146" s="507"/>
      <c r="FE146" s="507"/>
      <c r="FF146" s="507"/>
      <c r="FG146" s="507"/>
      <c r="FH146" s="507"/>
      <c r="FI146" s="507"/>
      <c r="FJ146" s="507"/>
      <c r="FK146" s="507"/>
      <c r="FL146" s="507"/>
      <c r="FM146" s="507"/>
      <c r="FN146" s="507"/>
      <c r="FO146" s="507"/>
      <c r="FP146" s="507"/>
      <c r="FQ146" s="507"/>
      <c r="FR146" s="507"/>
      <c r="FS146" s="507"/>
      <c r="FT146" s="507"/>
      <c r="FU146" s="507"/>
      <c r="FV146" s="507"/>
      <c r="FW146" s="507"/>
      <c r="FX146" s="507"/>
      <c r="FY146" s="507"/>
      <c r="FZ146" s="507"/>
      <c r="GA146" s="507"/>
      <c r="GB146" s="507"/>
      <c r="GC146" s="507"/>
      <c r="GD146" s="507"/>
      <c r="GE146" s="507"/>
      <c r="GF146" s="507"/>
      <c r="GG146" s="507"/>
      <c r="GH146" s="507"/>
      <c r="GI146" s="507"/>
      <c r="GJ146" s="507"/>
      <c r="GK146" s="507"/>
      <c r="GL146" s="507"/>
      <c r="GM146" s="507"/>
      <c r="GN146" s="507"/>
      <c r="GO146" s="507"/>
      <c r="GP146" s="507"/>
      <c r="GQ146" s="507"/>
      <c r="GR146" s="507"/>
      <c r="GS146" s="507"/>
      <c r="GT146" s="507"/>
      <c r="GU146" s="507"/>
      <c r="GV146" s="507"/>
      <c r="GW146" s="507"/>
      <c r="GX146" s="507"/>
      <c r="GY146" s="507"/>
      <c r="GZ146" s="507"/>
      <c r="HA146" s="507"/>
      <c r="HB146" s="507"/>
      <c r="HC146" s="507"/>
      <c r="HD146" s="507"/>
      <c r="HE146" s="507"/>
      <c r="HF146" s="507"/>
      <c r="HG146" s="507"/>
      <c r="HH146" s="507"/>
      <c r="HI146" s="507"/>
      <c r="HJ146" s="507"/>
      <c r="HK146" s="507"/>
      <c r="HL146" s="507"/>
      <c r="HM146" s="507"/>
      <c r="HN146" s="507"/>
    </row>
    <row r="147" spans="2:222" s="508" customFormat="1" ht="15.75">
      <c r="B147" s="555">
        <v>56</v>
      </c>
      <c r="C147" s="562" t="s">
        <v>435</v>
      </c>
      <c r="D147" s="584" t="s">
        <v>324</v>
      </c>
      <c r="E147" s="560" t="s">
        <v>7</v>
      </c>
      <c r="F147" s="1476">
        <f>_xlfn.XLOOKUP(M147,[1]VIII_CII_A_1!$AI:$AI,[1]VIII_CII_A_1!$S:$S)</f>
        <v>2.1160000000000005</v>
      </c>
      <c r="G147" s="1476"/>
      <c r="H147" s="516"/>
      <c r="I147" s="557"/>
      <c r="J147" s="514"/>
      <c r="K147" s="514"/>
      <c r="L147" s="514"/>
      <c r="M147" s="866" t="s">
        <v>2296</v>
      </c>
      <c r="N147" s="514"/>
      <c r="O147" s="514"/>
      <c r="P147" s="507"/>
      <c r="Q147" s="507"/>
      <c r="R147" s="507"/>
      <c r="S147" s="507"/>
      <c r="T147" s="507"/>
      <c r="U147" s="507"/>
      <c r="V147" s="507"/>
      <c r="W147" s="507"/>
      <c r="X147" s="507"/>
      <c r="Y147" s="507"/>
      <c r="Z147" s="507"/>
      <c r="AA147" s="507"/>
      <c r="AB147" s="507"/>
      <c r="AC147" s="507"/>
      <c r="AD147" s="507"/>
      <c r="AE147" s="507"/>
      <c r="AF147" s="507"/>
      <c r="AG147" s="507"/>
      <c r="AH147" s="507"/>
      <c r="AI147" s="507"/>
      <c r="AJ147" s="507"/>
      <c r="AK147" s="507"/>
      <c r="AL147" s="507"/>
      <c r="AM147" s="507"/>
      <c r="AN147" s="507"/>
      <c r="AO147" s="507"/>
      <c r="AP147" s="507"/>
      <c r="AQ147" s="507"/>
      <c r="AR147" s="507"/>
      <c r="AS147" s="507"/>
      <c r="AT147" s="507"/>
      <c r="AU147" s="507"/>
      <c r="AV147" s="507"/>
      <c r="AW147" s="507"/>
      <c r="AX147" s="507"/>
      <c r="AY147" s="507"/>
      <c r="AZ147" s="507"/>
      <c r="BA147" s="507"/>
      <c r="BB147" s="507"/>
      <c r="BC147" s="507"/>
      <c r="BD147" s="507"/>
      <c r="BE147" s="507"/>
      <c r="BF147" s="507"/>
      <c r="BG147" s="507"/>
      <c r="BH147" s="507"/>
      <c r="BI147" s="507"/>
      <c r="BJ147" s="507"/>
      <c r="BK147" s="507"/>
      <c r="BL147" s="507"/>
      <c r="BM147" s="507"/>
      <c r="BN147" s="507"/>
      <c r="BO147" s="507"/>
      <c r="BP147" s="507"/>
      <c r="BQ147" s="507"/>
      <c r="BR147" s="507"/>
      <c r="BS147" s="507"/>
      <c r="BT147" s="507"/>
      <c r="BU147" s="507"/>
      <c r="BV147" s="507"/>
      <c r="BW147" s="507"/>
      <c r="BX147" s="507"/>
      <c r="BY147" s="507"/>
      <c r="BZ147" s="507"/>
      <c r="CA147" s="507"/>
      <c r="CB147" s="507"/>
      <c r="CC147" s="507"/>
      <c r="CD147" s="507"/>
      <c r="CE147" s="507"/>
      <c r="CF147" s="507"/>
      <c r="CG147" s="507"/>
      <c r="CH147" s="507"/>
      <c r="CI147" s="507"/>
      <c r="CJ147" s="507"/>
      <c r="CK147" s="507"/>
      <c r="CL147" s="507"/>
      <c r="CM147" s="507"/>
      <c r="CN147" s="507"/>
      <c r="CO147" s="507"/>
      <c r="CP147" s="507"/>
      <c r="CQ147" s="507"/>
      <c r="CR147" s="507"/>
      <c r="CS147" s="507"/>
      <c r="CT147" s="507"/>
      <c r="CU147" s="507"/>
      <c r="CV147" s="507"/>
      <c r="CW147" s="507"/>
      <c r="CX147" s="507"/>
      <c r="CY147" s="507"/>
      <c r="CZ147" s="507"/>
      <c r="DA147" s="507"/>
      <c r="DB147" s="507"/>
      <c r="DC147" s="507"/>
      <c r="DD147" s="507"/>
      <c r="DE147" s="507"/>
      <c r="DF147" s="507"/>
      <c r="DG147" s="507"/>
      <c r="DH147" s="507"/>
      <c r="DI147" s="507"/>
      <c r="DJ147" s="507"/>
      <c r="DK147" s="507"/>
      <c r="DL147" s="507"/>
      <c r="DM147" s="507"/>
      <c r="DN147" s="507"/>
      <c r="DO147" s="507"/>
      <c r="DP147" s="507"/>
      <c r="DQ147" s="507"/>
      <c r="DR147" s="507"/>
      <c r="DS147" s="507"/>
      <c r="DT147" s="507"/>
      <c r="DU147" s="507"/>
      <c r="DV147" s="507"/>
      <c r="DW147" s="507"/>
      <c r="DX147" s="507"/>
      <c r="DY147" s="507"/>
      <c r="DZ147" s="507"/>
      <c r="EA147" s="507"/>
      <c r="EB147" s="507"/>
      <c r="EC147" s="507"/>
      <c r="ED147" s="507"/>
      <c r="EE147" s="507"/>
      <c r="EF147" s="507"/>
      <c r="EG147" s="507"/>
      <c r="EH147" s="507"/>
      <c r="EI147" s="507"/>
      <c r="EJ147" s="507"/>
      <c r="EK147" s="507"/>
      <c r="EL147" s="507"/>
      <c r="EM147" s="507"/>
      <c r="EN147" s="507"/>
      <c r="EO147" s="507"/>
      <c r="EP147" s="507"/>
      <c r="EQ147" s="507"/>
      <c r="ER147" s="507"/>
      <c r="ES147" s="507"/>
      <c r="ET147" s="507"/>
      <c r="EU147" s="507"/>
      <c r="EV147" s="507"/>
      <c r="EW147" s="507"/>
      <c r="EX147" s="507"/>
      <c r="EY147" s="507"/>
      <c r="EZ147" s="507"/>
      <c r="FA147" s="507"/>
      <c r="FB147" s="507"/>
      <c r="FC147" s="507"/>
      <c r="FD147" s="507"/>
      <c r="FE147" s="507"/>
      <c r="FF147" s="507"/>
      <c r="FG147" s="507"/>
      <c r="FH147" s="507"/>
      <c r="FI147" s="507"/>
      <c r="FJ147" s="507"/>
      <c r="FK147" s="507"/>
      <c r="FL147" s="507"/>
      <c r="FM147" s="507"/>
      <c r="FN147" s="507"/>
      <c r="FO147" s="507"/>
      <c r="FP147" s="507"/>
      <c r="FQ147" s="507"/>
      <c r="FR147" s="507"/>
      <c r="FS147" s="507"/>
      <c r="FT147" s="507"/>
      <c r="FU147" s="507"/>
      <c r="FV147" s="507"/>
      <c r="FW147" s="507"/>
      <c r="FX147" s="507"/>
      <c r="FY147" s="507"/>
      <c r="FZ147" s="507"/>
      <c r="GA147" s="507"/>
      <c r="GB147" s="507"/>
      <c r="GC147" s="507"/>
      <c r="GD147" s="507"/>
      <c r="GE147" s="507"/>
      <c r="GF147" s="507"/>
      <c r="GG147" s="507"/>
      <c r="GH147" s="507"/>
      <c r="GI147" s="507"/>
      <c r="GJ147" s="507"/>
      <c r="GK147" s="507"/>
      <c r="GL147" s="507"/>
      <c r="GM147" s="507"/>
      <c r="GN147" s="507"/>
      <c r="GO147" s="507"/>
      <c r="GP147" s="507"/>
      <c r="GQ147" s="507"/>
      <c r="GR147" s="507"/>
      <c r="GS147" s="507"/>
      <c r="GT147" s="507"/>
      <c r="GU147" s="507"/>
      <c r="GV147" s="507"/>
      <c r="GW147" s="507"/>
      <c r="GX147" s="507"/>
      <c r="GY147" s="507"/>
      <c r="GZ147" s="507"/>
      <c r="HA147" s="507"/>
      <c r="HB147" s="507"/>
      <c r="HC147" s="507"/>
      <c r="HD147" s="507"/>
      <c r="HE147" s="507"/>
      <c r="HF147" s="507"/>
      <c r="HG147" s="507"/>
      <c r="HH147" s="507"/>
      <c r="HI147" s="507"/>
      <c r="HJ147" s="507"/>
      <c r="HK147" s="507"/>
      <c r="HL147" s="507"/>
      <c r="HM147" s="507"/>
      <c r="HN147" s="507"/>
    </row>
    <row r="148" spans="2:222" s="508" customFormat="1">
      <c r="B148" s="555">
        <v>57</v>
      </c>
      <c r="C148" s="562" t="s">
        <v>436</v>
      </c>
      <c r="D148" s="584" t="s">
        <v>324</v>
      </c>
      <c r="E148" s="560" t="s">
        <v>7</v>
      </c>
      <c r="F148" s="1476">
        <f>_xlfn.XLOOKUP(M148,[1]VIII_CII_A_1!$AI:$AI,[1]VIII_CII_A_1!$S:$S)</f>
        <v>2.5</v>
      </c>
      <c r="G148" s="1476"/>
      <c r="H148" s="516"/>
      <c r="I148" s="81"/>
      <c r="J148" s="507"/>
      <c r="K148" s="507"/>
      <c r="L148" s="507"/>
      <c r="M148" s="866" t="s">
        <v>2297</v>
      </c>
      <c r="O148" s="507"/>
      <c r="P148" s="507"/>
      <c r="Q148" s="507"/>
      <c r="R148" s="507"/>
      <c r="S148" s="507"/>
      <c r="T148" s="507"/>
      <c r="U148" s="507"/>
      <c r="V148" s="507"/>
      <c r="W148" s="507"/>
      <c r="X148" s="507"/>
      <c r="Y148" s="507"/>
      <c r="Z148" s="507"/>
      <c r="AA148" s="507"/>
      <c r="AB148" s="507"/>
      <c r="AC148" s="507"/>
      <c r="AD148" s="507"/>
      <c r="AE148" s="507"/>
      <c r="AF148" s="507"/>
      <c r="AG148" s="507"/>
      <c r="AH148" s="507"/>
      <c r="AI148" s="507"/>
      <c r="AJ148" s="507"/>
      <c r="AK148" s="507"/>
      <c r="AL148" s="507"/>
      <c r="AM148" s="507"/>
      <c r="AN148" s="507"/>
      <c r="AO148" s="507"/>
      <c r="AP148" s="507"/>
      <c r="AQ148" s="507"/>
      <c r="AR148" s="507"/>
      <c r="AS148" s="507"/>
      <c r="AT148" s="507"/>
      <c r="AU148" s="507"/>
      <c r="AV148" s="507"/>
      <c r="AW148" s="507"/>
      <c r="AX148" s="507"/>
      <c r="AY148" s="507"/>
      <c r="AZ148" s="507"/>
      <c r="BA148" s="507"/>
      <c r="BB148" s="507"/>
      <c r="BC148" s="507"/>
      <c r="BD148" s="507"/>
      <c r="BE148" s="507"/>
      <c r="BF148" s="507"/>
      <c r="BG148" s="507"/>
      <c r="BH148" s="507"/>
      <c r="BI148" s="507"/>
      <c r="BJ148" s="507"/>
      <c r="BK148" s="507"/>
      <c r="BL148" s="507"/>
      <c r="BM148" s="507"/>
      <c r="BN148" s="507"/>
      <c r="BO148" s="507"/>
      <c r="BP148" s="507"/>
      <c r="BQ148" s="507"/>
      <c r="BR148" s="507"/>
      <c r="BS148" s="507"/>
      <c r="BT148" s="507"/>
      <c r="BU148" s="507"/>
      <c r="BV148" s="507"/>
      <c r="BW148" s="507"/>
      <c r="BX148" s="507"/>
      <c r="BY148" s="507"/>
      <c r="BZ148" s="507"/>
      <c r="CA148" s="507"/>
      <c r="CB148" s="507"/>
      <c r="CC148" s="507"/>
      <c r="CD148" s="507"/>
      <c r="CE148" s="507"/>
      <c r="CF148" s="507"/>
      <c r="CG148" s="507"/>
      <c r="CH148" s="507"/>
      <c r="CI148" s="507"/>
      <c r="CJ148" s="507"/>
      <c r="CK148" s="507"/>
      <c r="CL148" s="507"/>
      <c r="CM148" s="507"/>
      <c r="CN148" s="507"/>
      <c r="CO148" s="507"/>
      <c r="CP148" s="507"/>
      <c r="CQ148" s="507"/>
      <c r="CR148" s="507"/>
      <c r="CS148" s="507"/>
      <c r="CT148" s="507"/>
      <c r="CU148" s="507"/>
      <c r="CV148" s="507"/>
      <c r="CW148" s="507"/>
      <c r="CX148" s="507"/>
      <c r="CY148" s="507"/>
      <c r="CZ148" s="507"/>
      <c r="DA148" s="507"/>
      <c r="DB148" s="507"/>
      <c r="DC148" s="507"/>
      <c r="DD148" s="507"/>
      <c r="DE148" s="507"/>
      <c r="DF148" s="507"/>
      <c r="DG148" s="507"/>
      <c r="DH148" s="507"/>
      <c r="DI148" s="507"/>
      <c r="DJ148" s="507"/>
      <c r="DK148" s="507"/>
      <c r="DL148" s="507"/>
      <c r="DM148" s="507"/>
      <c r="DN148" s="507"/>
      <c r="DO148" s="507"/>
      <c r="DP148" s="507"/>
      <c r="DQ148" s="507"/>
      <c r="DR148" s="507"/>
      <c r="DS148" s="507"/>
      <c r="DT148" s="507"/>
      <c r="DU148" s="507"/>
      <c r="DV148" s="507"/>
      <c r="DW148" s="507"/>
      <c r="DX148" s="507"/>
      <c r="DY148" s="507"/>
      <c r="DZ148" s="507"/>
      <c r="EA148" s="507"/>
      <c r="EB148" s="507"/>
      <c r="EC148" s="507"/>
      <c r="ED148" s="507"/>
      <c r="EE148" s="507"/>
      <c r="EF148" s="507"/>
      <c r="EG148" s="507"/>
      <c r="EH148" s="507"/>
      <c r="EI148" s="507"/>
      <c r="EJ148" s="507"/>
      <c r="EK148" s="507"/>
      <c r="EL148" s="507"/>
      <c r="EM148" s="507"/>
      <c r="EN148" s="507"/>
      <c r="EO148" s="507"/>
      <c r="EP148" s="507"/>
      <c r="EQ148" s="507"/>
      <c r="ER148" s="507"/>
      <c r="ES148" s="507"/>
      <c r="ET148" s="507"/>
      <c r="EU148" s="507"/>
      <c r="EV148" s="507"/>
      <c r="EW148" s="507"/>
      <c r="EX148" s="507"/>
      <c r="EY148" s="507"/>
      <c r="EZ148" s="507"/>
      <c r="FA148" s="507"/>
      <c r="FB148" s="507"/>
      <c r="FC148" s="507"/>
      <c r="FD148" s="507"/>
      <c r="FE148" s="507"/>
      <c r="FF148" s="507"/>
      <c r="FG148" s="507"/>
      <c r="FH148" s="507"/>
      <c r="FI148" s="507"/>
      <c r="FJ148" s="507"/>
      <c r="FK148" s="507"/>
      <c r="FL148" s="507"/>
      <c r="FM148" s="507"/>
      <c r="FN148" s="507"/>
      <c r="FO148" s="507"/>
      <c r="FP148" s="507"/>
      <c r="FQ148" s="507"/>
      <c r="FR148" s="507"/>
      <c r="FS148" s="507"/>
      <c r="FT148" s="507"/>
      <c r="FU148" s="507"/>
      <c r="FV148" s="507"/>
      <c r="FW148" s="507"/>
      <c r="FX148" s="507"/>
      <c r="FY148" s="507"/>
      <c r="FZ148" s="507"/>
      <c r="GA148" s="507"/>
      <c r="GB148" s="507"/>
      <c r="GC148" s="507"/>
      <c r="GD148" s="507"/>
      <c r="GE148" s="507"/>
      <c r="GF148" s="507"/>
      <c r="GG148" s="507"/>
      <c r="GH148" s="507"/>
      <c r="GI148" s="507"/>
      <c r="GJ148" s="507"/>
      <c r="GK148" s="507"/>
      <c r="GL148" s="507"/>
      <c r="GM148" s="507"/>
      <c r="GN148" s="507"/>
      <c r="GO148" s="507"/>
      <c r="GP148" s="507"/>
      <c r="GQ148" s="507"/>
      <c r="GR148" s="507"/>
      <c r="GS148" s="507"/>
      <c r="GT148" s="507"/>
      <c r="GU148" s="507"/>
      <c r="GV148" s="507"/>
      <c r="GW148" s="507"/>
      <c r="GX148" s="507"/>
      <c r="GY148" s="507"/>
      <c r="GZ148" s="507"/>
      <c r="HA148" s="507"/>
      <c r="HB148" s="507"/>
      <c r="HC148" s="507"/>
      <c r="HD148" s="507"/>
      <c r="HE148" s="507"/>
      <c r="HF148" s="507"/>
      <c r="HG148" s="507"/>
      <c r="HH148" s="507"/>
      <c r="HI148" s="507"/>
      <c r="HJ148" s="507"/>
      <c r="HK148" s="507"/>
      <c r="HL148" s="507"/>
      <c r="HM148" s="507"/>
      <c r="HN148" s="507"/>
    </row>
    <row r="149" spans="2:222" s="508" customFormat="1">
      <c r="B149" s="555">
        <v>58</v>
      </c>
      <c r="C149" s="562" t="s">
        <v>437</v>
      </c>
      <c r="D149" s="584" t="s">
        <v>324</v>
      </c>
      <c r="E149" s="560" t="s">
        <v>32</v>
      </c>
      <c r="F149" s="1476">
        <f>_xlfn.XLOOKUP(M149,[1]VIII_CII_A_1!$AI:$AI,[1]VIII_CII_A_1!$S:$S)</f>
        <v>1.8095000000000001</v>
      </c>
      <c r="G149" s="1476"/>
      <c r="H149" s="516"/>
      <c r="I149" s="81"/>
      <c r="J149" s="507"/>
      <c r="K149" s="507"/>
      <c r="L149" s="507"/>
      <c r="M149" s="866" t="s">
        <v>2298</v>
      </c>
      <c r="O149" s="507"/>
      <c r="P149" s="507"/>
      <c r="Q149" s="507"/>
      <c r="R149" s="507"/>
      <c r="S149" s="507"/>
      <c r="T149" s="507"/>
      <c r="U149" s="507"/>
      <c r="V149" s="507"/>
      <c r="W149" s="507"/>
      <c r="X149" s="507"/>
      <c r="Y149" s="507"/>
      <c r="Z149" s="507"/>
      <c r="AA149" s="507"/>
      <c r="AB149" s="507"/>
      <c r="AC149" s="507"/>
      <c r="AD149" s="507"/>
      <c r="AE149" s="507"/>
      <c r="AF149" s="507"/>
      <c r="AG149" s="507"/>
      <c r="AH149" s="507"/>
      <c r="AI149" s="507"/>
      <c r="AJ149" s="507"/>
      <c r="AK149" s="507"/>
      <c r="AL149" s="507"/>
      <c r="AM149" s="507"/>
      <c r="AN149" s="507"/>
      <c r="AO149" s="507"/>
      <c r="AP149" s="507"/>
      <c r="AQ149" s="507"/>
      <c r="AR149" s="507"/>
      <c r="AS149" s="507"/>
      <c r="AT149" s="507"/>
      <c r="AU149" s="507"/>
      <c r="AV149" s="507"/>
      <c r="AW149" s="507"/>
      <c r="AX149" s="507"/>
      <c r="AY149" s="507"/>
      <c r="AZ149" s="507"/>
      <c r="BA149" s="507"/>
      <c r="BB149" s="507"/>
      <c r="BC149" s="507"/>
      <c r="BD149" s="507"/>
      <c r="BE149" s="507"/>
      <c r="BF149" s="507"/>
      <c r="BG149" s="507"/>
      <c r="BH149" s="507"/>
      <c r="BI149" s="507"/>
      <c r="BJ149" s="507"/>
      <c r="BK149" s="507"/>
      <c r="BL149" s="507"/>
      <c r="BM149" s="507"/>
      <c r="BN149" s="507"/>
      <c r="BO149" s="507"/>
      <c r="BP149" s="507"/>
      <c r="BQ149" s="507"/>
      <c r="BR149" s="507"/>
      <c r="BS149" s="507"/>
      <c r="BT149" s="507"/>
      <c r="BU149" s="507"/>
      <c r="BV149" s="507"/>
      <c r="BW149" s="507"/>
      <c r="BX149" s="507"/>
      <c r="BY149" s="507"/>
      <c r="BZ149" s="507"/>
      <c r="CA149" s="507"/>
      <c r="CB149" s="507"/>
      <c r="CC149" s="507"/>
      <c r="CD149" s="507"/>
      <c r="CE149" s="507"/>
      <c r="CF149" s="507"/>
      <c r="CG149" s="507"/>
      <c r="CH149" s="507"/>
      <c r="CI149" s="507"/>
      <c r="CJ149" s="507"/>
      <c r="CK149" s="507"/>
      <c r="CL149" s="507"/>
      <c r="CM149" s="507"/>
      <c r="CN149" s="507"/>
      <c r="CO149" s="507"/>
      <c r="CP149" s="507"/>
      <c r="CQ149" s="507"/>
      <c r="CR149" s="507"/>
      <c r="CS149" s="507"/>
      <c r="CT149" s="507"/>
      <c r="CU149" s="507"/>
      <c r="CV149" s="507"/>
      <c r="CW149" s="507"/>
      <c r="CX149" s="507"/>
      <c r="CY149" s="507"/>
      <c r="CZ149" s="507"/>
      <c r="DA149" s="507"/>
      <c r="DB149" s="507"/>
      <c r="DC149" s="507"/>
      <c r="DD149" s="507"/>
      <c r="DE149" s="507"/>
      <c r="DF149" s="507"/>
      <c r="DG149" s="507"/>
      <c r="DH149" s="507"/>
      <c r="DI149" s="507"/>
      <c r="DJ149" s="507"/>
      <c r="DK149" s="507"/>
      <c r="DL149" s="507"/>
      <c r="DM149" s="507"/>
      <c r="DN149" s="507"/>
      <c r="DO149" s="507"/>
      <c r="DP149" s="507"/>
      <c r="DQ149" s="507"/>
      <c r="DR149" s="507"/>
      <c r="DS149" s="507"/>
      <c r="DT149" s="507"/>
      <c r="DU149" s="507"/>
      <c r="DV149" s="507"/>
      <c r="DW149" s="507"/>
      <c r="DX149" s="507"/>
      <c r="DY149" s="507"/>
      <c r="DZ149" s="507"/>
      <c r="EA149" s="507"/>
      <c r="EB149" s="507"/>
      <c r="EC149" s="507"/>
      <c r="ED149" s="507"/>
      <c r="EE149" s="507"/>
      <c r="EF149" s="507"/>
      <c r="EG149" s="507"/>
      <c r="EH149" s="507"/>
      <c r="EI149" s="507"/>
      <c r="EJ149" s="507"/>
      <c r="EK149" s="507"/>
      <c r="EL149" s="507"/>
      <c r="EM149" s="507"/>
      <c r="EN149" s="507"/>
      <c r="EO149" s="507"/>
      <c r="EP149" s="507"/>
      <c r="EQ149" s="507"/>
      <c r="ER149" s="507"/>
      <c r="ES149" s="507"/>
      <c r="ET149" s="507"/>
      <c r="EU149" s="507"/>
      <c r="EV149" s="507"/>
      <c r="EW149" s="507"/>
      <c r="EX149" s="507"/>
      <c r="EY149" s="507"/>
      <c r="EZ149" s="507"/>
      <c r="FA149" s="507"/>
      <c r="FB149" s="507"/>
      <c r="FC149" s="507"/>
      <c r="FD149" s="507"/>
      <c r="FE149" s="507"/>
      <c r="FF149" s="507"/>
      <c r="FG149" s="507"/>
      <c r="FH149" s="507"/>
      <c r="FI149" s="507"/>
      <c r="FJ149" s="507"/>
      <c r="FK149" s="507"/>
      <c r="FL149" s="507"/>
      <c r="FM149" s="507"/>
      <c r="FN149" s="507"/>
      <c r="FO149" s="507"/>
      <c r="FP149" s="507"/>
      <c r="FQ149" s="507"/>
      <c r="FR149" s="507"/>
      <c r="FS149" s="507"/>
      <c r="FT149" s="507"/>
      <c r="FU149" s="507"/>
      <c r="FV149" s="507"/>
      <c r="FW149" s="507"/>
      <c r="FX149" s="507"/>
      <c r="FY149" s="507"/>
      <c r="FZ149" s="507"/>
      <c r="GA149" s="507"/>
      <c r="GB149" s="507"/>
      <c r="GC149" s="507"/>
      <c r="GD149" s="507"/>
      <c r="GE149" s="507"/>
      <c r="GF149" s="507"/>
      <c r="GG149" s="507"/>
      <c r="GH149" s="507"/>
      <c r="GI149" s="507"/>
      <c r="GJ149" s="507"/>
      <c r="GK149" s="507"/>
      <c r="GL149" s="507"/>
      <c r="GM149" s="507"/>
      <c r="GN149" s="507"/>
      <c r="GO149" s="507"/>
      <c r="GP149" s="507"/>
      <c r="GQ149" s="507"/>
      <c r="GR149" s="507"/>
      <c r="GS149" s="507"/>
      <c r="GT149" s="507"/>
      <c r="GU149" s="507"/>
      <c r="GV149" s="507"/>
      <c r="GW149" s="507"/>
      <c r="GX149" s="507"/>
      <c r="GY149" s="507"/>
      <c r="GZ149" s="507"/>
      <c r="HA149" s="507"/>
      <c r="HB149" s="507"/>
      <c r="HC149" s="507"/>
      <c r="HD149" s="507"/>
      <c r="HE149" s="507"/>
      <c r="HF149" s="507"/>
      <c r="HG149" s="507"/>
      <c r="HH149" s="507"/>
      <c r="HI149" s="507"/>
      <c r="HJ149" s="507"/>
      <c r="HK149" s="507"/>
      <c r="HL149" s="507"/>
      <c r="HM149" s="507"/>
      <c r="HN149" s="507"/>
    </row>
    <row r="150" spans="2:222" s="508" customFormat="1">
      <c r="B150" s="555">
        <v>59</v>
      </c>
      <c r="C150" s="562" t="s">
        <v>437</v>
      </c>
      <c r="D150" s="584" t="s">
        <v>324</v>
      </c>
      <c r="E150" s="560" t="s">
        <v>131</v>
      </c>
      <c r="F150" s="1476">
        <f>_xlfn.XLOOKUP(M150,[1]VIII_CII_A_1!$AI:$AI,[1]VIII_CII_A_1!$S:$S)</f>
        <v>1.7729616107067392</v>
      </c>
      <c r="G150" s="1476"/>
      <c r="H150" s="516"/>
      <c r="I150" s="81"/>
      <c r="J150" s="507"/>
      <c r="K150" s="507"/>
      <c r="L150" s="507"/>
      <c r="M150" s="866" t="s">
        <v>2299</v>
      </c>
      <c r="O150" s="507"/>
      <c r="P150" s="507"/>
      <c r="Q150" s="507"/>
      <c r="R150" s="507"/>
      <c r="S150" s="507"/>
      <c r="T150" s="507"/>
      <c r="U150" s="507"/>
      <c r="V150" s="507"/>
      <c r="W150" s="507"/>
      <c r="X150" s="507"/>
      <c r="Y150" s="507"/>
      <c r="Z150" s="507"/>
      <c r="AA150" s="507"/>
      <c r="AB150" s="507"/>
      <c r="AC150" s="507"/>
      <c r="AD150" s="507"/>
      <c r="AE150" s="507"/>
      <c r="AF150" s="507"/>
      <c r="AG150" s="507"/>
      <c r="AH150" s="507"/>
      <c r="AI150" s="507"/>
      <c r="AJ150" s="507"/>
      <c r="AK150" s="507"/>
      <c r="AL150" s="507"/>
      <c r="AM150" s="507"/>
      <c r="AN150" s="507"/>
      <c r="AO150" s="507"/>
      <c r="AP150" s="507"/>
      <c r="AQ150" s="507"/>
      <c r="AR150" s="507"/>
      <c r="AS150" s="507"/>
      <c r="AT150" s="507"/>
      <c r="AU150" s="507"/>
      <c r="AV150" s="507"/>
      <c r="AW150" s="507"/>
      <c r="AX150" s="507"/>
      <c r="AY150" s="507"/>
      <c r="AZ150" s="507"/>
      <c r="BA150" s="507"/>
      <c r="BB150" s="507"/>
      <c r="BC150" s="507"/>
      <c r="BD150" s="507"/>
      <c r="BE150" s="507"/>
      <c r="BF150" s="507"/>
      <c r="BG150" s="507"/>
      <c r="BH150" s="507"/>
      <c r="BI150" s="507"/>
      <c r="BJ150" s="507"/>
      <c r="BK150" s="507"/>
      <c r="BL150" s="507"/>
      <c r="BM150" s="507"/>
      <c r="BN150" s="507"/>
      <c r="BO150" s="507"/>
      <c r="BP150" s="507"/>
      <c r="BQ150" s="507"/>
      <c r="BR150" s="507"/>
      <c r="BS150" s="507"/>
      <c r="BT150" s="507"/>
      <c r="BU150" s="507"/>
      <c r="BV150" s="507"/>
      <c r="BW150" s="507"/>
      <c r="BX150" s="507"/>
      <c r="BY150" s="507"/>
      <c r="BZ150" s="507"/>
      <c r="CA150" s="507"/>
      <c r="CB150" s="507"/>
      <c r="CC150" s="507"/>
      <c r="CD150" s="507"/>
      <c r="CE150" s="507"/>
      <c r="CF150" s="507"/>
      <c r="CG150" s="507"/>
      <c r="CH150" s="507"/>
      <c r="CI150" s="507"/>
      <c r="CJ150" s="507"/>
      <c r="CK150" s="507"/>
      <c r="CL150" s="507"/>
      <c r="CM150" s="507"/>
      <c r="CN150" s="507"/>
      <c r="CO150" s="507"/>
      <c r="CP150" s="507"/>
      <c r="CQ150" s="507"/>
      <c r="CR150" s="507"/>
      <c r="CS150" s="507"/>
      <c r="CT150" s="507"/>
      <c r="CU150" s="507"/>
      <c r="CV150" s="507"/>
      <c r="CW150" s="507"/>
      <c r="CX150" s="507"/>
      <c r="CY150" s="507"/>
      <c r="CZ150" s="507"/>
      <c r="DA150" s="507"/>
      <c r="DB150" s="507"/>
      <c r="DC150" s="507"/>
      <c r="DD150" s="507"/>
      <c r="DE150" s="507"/>
      <c r="DF150" s="507"/>
      <c r="DG150" s="507"/>
      <c r="DH150" s="507"/>
      <c r="DI150" s="507"/>
      <c r="DJ150" s="507"/>
      <c r="DK150" s="507"/>
      <c r="DL150" s="507"/>
      <c r="DM150" s="507"/>
      <c r="DN150" s="507"/>
      <c r="DO150" s="507"/>
      <c r="DP150" s="507"/>
      <c r="DQ150" s="507"/>
      <c r="DR150" s="507"/>
      <c r="DS150" s="507"/>
      <c r="DT150" s="507"/>
      <c r="DU150" s="507"/>
      <c r="DV150" s="507"/>
      <c r="DW150" s="507"/>
      <c r="DX150" s="507"/>
      <c r="DY150" s="507"/>
      <c r="DZ150" s="507"/>
      <c r="EA150" s="507"/>
      <c r="EB150" s="507"/>
      <c r="EC150" s="507"/>
      <c r="ED150" s="507"/>
      <c r="EE150" s="507"/>
      <c r="EF150" s="507"/>
      <c r="EG150" s="507"/>
      <c r="EH150" s="507"/>
      <c r="EI150" s="507"/>
      <c r="EJ150" s="507"/>
      <c r="EK150" s="507"/>
      <c r="EL150" s="507"/>
      <c r="EM150" s="507"/>
      <c r="EN150" s="507"/>
      <c r="EO150" s="507"/>
      <c r="EP150" s="507"/>
      <c r="EQ150" s="507"/>
      <c r="ER150" s="507"/>
      <c r="ES150" s="507"/>
      <c r="ET150" s="507"/>
      <c r="EU150" s="507"/>
      <c r="EV150" s="507"/>
      <c r="EW150" s="507"/>
      <c r="EX150" s="507"/>
      <c r="EY150" s="507"/>
      <c r="EZ150" s="507"/>
      <c r="FA150" s="507"/>
      <c r="FB150" s="507"/>
      <c r="FC150" s="507"/>
      <c r="FD150" s="507"/>
      <c r="FE150" s="507"/>
      <c r="FF150" s="507"/>
      <c r="FG150" s="507"/>
      <c r="FH150" s="507"/>
      <c r="FI150" s="507"/>
      <c r="FJ150" s="507"/>
      <c r="FK150" s="507"/>
      <c r="FL150" s="507"/>
      <c r="FM150" s="507"/>
      <c r="FN150" s="507"/>
      <c r="FO150" s="507"/>
      <c r="FP150" s="507"/>
      <c r="FQ150" s="507"/>
      <c r="FR150" s="507"/>
      <c r="FS150" s="507"/>
      <c r="FT150" s="507"/>
      <c r="FU150" s="507"/>
      <c r="FV150" s="507"/>
      <c r="FW150" s="507"/>
      <c r="FX150" s="507"/>
      <c r="FY150" s="507"/>
      <c r="FZ150" s="507"/>
      <c r="GA150" s="507"/>
      <c r="GB150" s="507"/>
      <c r="GC150" s="507"/>
      <c r="GD150" s="507"/>
      <c r="GE150" s="507"/>
      <c r="GF150" s="507"/>
      <c r="GG150" s="507"/>
      <c r="GH150" s="507"/>
      <c r="GI150" s="507"/>
      <c r="GJ150" s="507"/>
      <c r="GK150" s="507"/>
      <c r="GL150" s="507"/>
      <c r="GM150" s="507"/>
      <c r="GN150" s="507"/>
      <c r="GO150" s="507"/>
      <c r="GP150" s="507"/>
      <c r="GQ150" s="507"/>
      <c r="GR150" s="507"/>
      <c r="GS150" s="507"/>
      <c r="GT150" s="507"/>
      <c r="GU150" s="507"/>
      <c r="GV150" s="507"/>
      <c r="GW150" s="507"/>
      <c r="GX150" s="507"/>
      <c r="GY150" s="507"/>
      <c r="GZ150" s="507"/>
      <c r="HA150" s="507"/>
      <c r="HB150" s="507"/>
      <c r="HC150" s="507"/>
      <c r="HD150" s="507"/>
      <c r="HE150" s="507"/>
      <c r="HF150" s="507"/>
      <c r="HG150" s="507"/>
      <c r="HH150" s="507"/>
      <c r="HI150" s="507"/>
      <c r="HJ150" s="507"/>
      <c r="HK150" s="507"/>
      <c r="HL150" s="507"/>
      <c r="HM150" s="507"/>
      <c r="HN150" s="507"/>
    </row>
    <row r="151" spans="2:222" s="508" customFormat="1">
      <c r="B151" s="555">
        <v>60</v>
      </c>
      <c r="C151" s="562" t="s">
        <v>437</v>
      </c>
      <c r="D151" s="584" t="s">
        <v>324</v>
      </c>
      <c r="E151" s="560" t="s">
        <v>33</v>
      </c>
      <c r="F151" s="1476">
        <f>_xlfn.XLOOKUP(M151,[1]VIII_CII_A_1!$AI:$AI,[1]VIII_CII_A_1!$S:$S)</f>
        <v>1.7461675000000001</v>
      </c>
      <c r="G151" s="1476"/>
      <c r="H151" s="516"/>
      <c r="I151" s="510"/>
      <c r="J151" s="507"/>
      <c r="K151" s="507"/>
      <c r="L151" s="509"/>
      <c r="M151" s="866" t="s">
        <v>2300</v>
      </c>
      <c r="N151" s="507"/>
      <c r="O151" s="507"/>
      <c r="P151" s="507"/>
      <c r="Q151" s="507"/>
      <c r="R151" s="507"/>
      <c r="S151" s="507"/>
      <c r="T151" s="507"/>
      <c r="U151" s="507"/>
      <c r="V151" s="507"/>
      <c r="W151" s="507"/>
      <c r="X151" s="507"/>
      <c r="Y151" s="507"/>
      <c r="Z151" s="507"/>
      <c r="AA151" s="507"/>
      <c r="AB151" s="507"/>
      <c r="AC151" s="507"/>
      <c r="AD151" s="507"/>
      <c r="AE151" s="507"/>
      <c r="AF151" s="507"/>
      <c r="AG151" s="507"/>
      <c r="AH151" s="507"/>
      <c r="AI151" s="507"/>
      <c r="AJ151" s="507"/>
      <c r="AK151" s="507"/>
      <c r="AL151" s="507"/>
      <c r="AM151" s="507"/>
      <c r="AN151" s="507"/>
      <c r="AO151" s="507"/>
      <c r="AP151" s="507"/>
      <c r="AQ151" s="507"/>
      <c r="AR151" s="507"/>
      <c r="AS151" s="507"/>
      <c r="AT151" s="507"/>
      <c r="AU151" s="507"/>
      <c r="AV151" s="507"/>
      <c r="AW151" s="507"/>
      <c r="AX151" s="507"/>
      <c r="AY151" s="507"/>
      <c r="AZ151" s="507"/>
      <c r="BA151" s="507"/>
      <c r="BB151" s="507"/>
      <c r="BC151" s="507"/>
      <c r="BD151" s="507"/>
      <c r="BE151" s="507"/>
      <c r="BF151" s="507"/>
      <c r="BG151" s="507"/>
      <c r="BH151" s="507"/>
      <c r="BI151" s="507"/>
      <c r="BJ151" s="507"/>
      <c r="BK151" s="507"/>
      <c r="BL151" s="507"/>
      <c r="BM151" s="507"/>
      <c r="BN151" s="507"/>
      <c r="BO151" s="507"/>
      <c r="BP151" s="507"/>
      <c r="BQ151" s="507"/>
      <c r="BR151" s="507"/>
      <c r="BS151" s="507"/>
      <c r="BT151" s="507"/>
      <c r="BU151" s="507"/>
      <c r="BV151" s="507"/>
      <c r="BW151" s="507"/>
      <c r="BX151" s="507"/>
      <c r="BY151" s="507"/>
      <c r="BZ151" s="507"/>
      <c r="CA151" s="507"/>
      <c r="CB151" s="507"/>
      <c r="CC151" s="507"/>
      <c r="CD151" s="507"/>
      <c r="CE151" s="507"/>
      <c r="CF151" s="507"/>
      <c r="CG151" s="507"/>
      <c r="CH151" s="507"/>
      <c r="CI151" s="507"/>
      <c r="CJ151" s="507"/>
      <c r="CK151" s="507"/>
      <c r="CL151" s="507"/>
      <c r="CM151" s="507"/>
      <c r="CN151" s="507"/>
      <c r="CO151" s="507"/>
      <c r="CP151" s="507"/>
      <c r="CQ151" s="507"/>
      <c r="CR151" s="507"/>
      <c r="CS151" s="507"/>
      <c r="CT151" s="507"/>
      <c r="CU151" s="507"/>
      <c r="CV151" s="507"/>
      <c r="CW151" s="507"/>
      <c r="CX151" s="507"/>
      <c r="CY151" s="507"/>
      <c r="CZ151" s="507"/>
      <c r="DA151" s="507"/>
      <c r="DB151" s="507"/>
      <c r="DC151" s="507"/>
      <c r="DD151" s="507"/>
      <c r="DE151" s="507"/>
      <c r="DF151" s="507"/>
      <c r="DG151" s="507"/>
      <c r="DH151" s="507"/>
      <c r="DI151" s="507"/>
      <c r="DJ151" s="507"/>
      <c r="DK151" s="507"/>
      <c r="DL151" s="507"/>
      <c r="DM151" s="507"/>
      <c r="DN151" s="507"/>
      <c r="DO151" s="507"/>
      <c r="DP151" s="507"/>
      <c r="DQ151" s="507"/>
      <c r="DR151" s="507"/>
      <c r="DS151" s="507"/>
      <c r="DT151" s="507"/>
      <c r="DU151" s="507"/>
      <c r="DV151" s="507"/>
      <c r="DW151" s="507"/>
      <c r="DX151" s="507"/>
      <c r="DY151" s="507"/>
      <c r="DZ151" s="507"/>
      <c r="EA151" s="507"/>
      <c r="EB151" s="507"/>
      <c r="EC151" s="507"/>
      <c r="ED151" s="507"/>
      <c r="EE151" s="507"/>
      <c r="EF151" s="507"/>
      <c r="EG151" s="507"/>
      <c r="EH151" s="507"/>
      <c r="EI151" s="507"/>
      <c r="EJ151" s="507"/>
      <c r="EK151" s="507"/>
      <c r="EL151" s="507"/>
      <c r="EM151" s="507"/>
      <c r="EN151" s="507"/>
      <c r="EO151" s="507"/>
      <c r="EP151" s="507"/>
      <c r="EQ151" s="507"/>
      <c r="ER151" s="507"/>
      <c r="ES151" s="507"/>
      <c r="ET151" s="507"/>
      <c r="EU151" s="507"/>
      <c r="EV151" s="507"/>
      <c r="EW151" s="507"/>
      <c r="EX151" s="507"/>
      <c r="EY151" s="507"/>
      <c r="EZ151" s="507"/>
      <c r="FA151" s="507"/>
      <c r="FB151" s="507"/>
      <c r="FC151" s="507"/>
      <c r="FD151" s="507"/>
      <c r="FE151" s="507"/>
      <c r="FF151" s="507"/>
      <c r="FG151" s="507"/>
      <c r="FH151" s="507"/>
      <c r="FI151" s="507"/>
      <c r="FJ151" s="507"/>
      <c r="FK151" s="507"/>
      <c r="FL151" s="507"/>
      <c r="FM151" s="507"/>
      <c r="FN151" s="507"/>
      <c r="FO151" s="507"/>
      <c r="FP151" s="507"/>
      <c r="FQ151" s="507"/>
      <c r="FR151" s="507"/>
      <c r="FS151" s="507"/>
      <c r="FT151" s="507"/>
      <c r="FU151" s="507"/>
      <c r="FV151" s="507"/>
      <c r="FW151" s="507"/>
      <c r="FX151" s="507"/>
      <c r="FY151" s="507"/>
      <c r="FZ151" s="507"/>
      <c r="GA151" s="507"/>
      <c r="GB151" s="507"/>
      <c r="GC151" s="507"/>
      <c r="GD151" s="507"/>
      <c r="GE151" s="507"/>
      <c r="GF151" s="507"/>
      <c r="GG151" s="507"/>
      <c r="GH151" s="507"/>
      <c r="GI151" s="507"/>
      <c r="GJ151" s="507"/>
      <c r="GK151" s="507"/>
      <c r="GL151" s="507"/>
      <c r="GM151" s="507"/>
      <c r="GN151" s="507"/>
      <c r="GO151" s="507"/>
      <c r="GP151" s="507"/>
      <c r="GQ151" s="507"/>
      <c r="GR151" s="507"/>
      <c r="GS151" s="507"/>
      <c r="GT151" s="507"/>
      <c r="GU151" s="507"/>
      <c r="GV151" s="507"/>
      <c r="GW151" s="507"/>
      <c r="GX151" s="507"/>
      <c r="GY151" s="507"/>
      <c r="GZ151" s="507"/>
      <c r="HA151" s="507"/>
      <c r="HB151" s="507"/>
      <c r="HC151" s="507"/>
      <c r="HD151" s="507"/>
      <c r="HE151" s="507"/>
      <c r="HF151" s="507"/>
      <c r="HG151" s="507"/>
      <c r="HH151" s="507"/>
      <c r="HI151" s="507"/>
      <c r="HJ151" s="507"/>
      <c r="HK151" s="507"/>
      <c r="HL151" s="507"/>
      <c r="HM151" s="507"/>
      <c r="HN151" s="507"/>
    </row>
    <row r="152" spans="2:222" s="508" customFormat="1" ht="25.5">
      <c r="B152" s="555">
        <v>61</v>
      </c>
      <c r="C152" s="562" t="s">
        <v>438</v>
      </c>
      <c r="D152" s="584" t="s">
        <v>324</v>
      </c>
      <c r="E152" s="565" t="s">
        <v>157</v>
      </c>
      <c r="F152" s="1476">
        <f>_xlfn.XLOOKUP(M152,[1]VIII_CII_A_1!$AI:$AI,[1]VIII_CII_A_1!$S:$S)</f>
        <v>1.6543265200000006</v>
      </c>
      <c r="G152" s="1476"/>
      <c r="H152" s="516"/>
      <c r="I152" s="514"/>
      <c r="J152" s="514"/>
      <c r="K152" s="514"/>
      <c r="L152" s="514"/>
      <c r="M152" s="866" t="s">
        <v>2301</v>
      </c>
      <c r="N152" s="514"/>
      <c r="O152" s="514"/>
      <c r="P152" s="507"/>
      <c r="Q152" s="507"/>
      <c r="R152" s="507"/>
      <c r="S152" s="507"/>
      <c r="T152" s="507"/>
      <c r="U152" s="507"/>
      <c r="V152" s="507"/>
      <c r="W152" s="507"/>
      <c r="X152" s="507"/>
      <c r="Y152" s="507"/>
      <c r="Z152" s="507"/>
      <c r="AA152" s="507"/>
      <c r="AB152" s="507"/>
      <c r="AC152" s="507"/>
      <c r="AD152" s="507"/>
      <c r="AE152" s="507"/>
      <c r="AF152" s="507"/>
      <c r="AG152" s="507"/>
      <c r="AH152" s="507"/>
      <c r="AI152" s="507"/>
      <c r="AJ152" s="507"/>
      <c r="AK152" s="507"/>
      <c r="AL152" s="507"/>
      <c r="AM152" s="507"/>
      <c r="AN152" s="507"/>
      <c r="AO152" s="507"/>
      <c r="AP152" s="507"/>
      <c r="AQ152" s="507"/>
      <c r="AR152" s="507"/>
      <c r="AS152" s="507"/>
      <c r="AT152" s="507"/>
      <c r="AU152" s="507"/>
      <c r="AV152" s="507"/>
      <c r="AW152" s="507"/>
      <c r="AX152" s="507"/>
      <c r="AY152" s="507"/>
      <c r="AZ152" s="507"/>
      <c r="BA152" s="507"/>
      <c r="BB152" s="507"/>
      <c r="BC152" s="507"/>
      <c r="BD152" s="507"/>
      <c r="BE152" s="507"/>
      <c r="BF152" s="507"/>
      <c r="BG152" s="507"/>
      <c r="BH152" s="507"/>
      <c r="BI152" s="507"/>
      <c r="BJ152" s="507"/>
      <c r="BK152" s="507"/>
      <c r="BL152" s="507"/>
      <c r="BM152" s="507"/>
      <c r="BN152" s="507"/>
      <c r="BO152" s="507"/>
      <c r="BP152" s="507"/>
      <c r="BQ152" s="507"/>
      <c r="BR152" s="507"/>
      <c r="BS152" s="507"/>
      <c r="BT152" s="507"/>
      <c r="BU152" s="507"/>
      <c r="BV152" s="507"/>
      <c r="BW152" s="507"/>
      <c r="BX152" s="507"/>
      <c r="BY152" s="507"/>
      <c r="BZ152" s="507"/>
      <c r="CA152" s="507"/>
      <c r="CB152" s="507"/>
      <c r="CC152" s="507"/>
      <c r="CD152" s="507"/>
      <c r="CE152" s="507"/>
      <c r="CF152" s="507"/>
      <c r="CG152" s="507"/>
      <c r="CH152" s="507"/>
      <c r="CI152" s="507"/>
      <c r="CJ152" s="507"/>
      <c r="CK152" s="507"/>
      <c r="CL152" s="507"/>
      <c r="CM152" s="507"/>
      <c r="CN152" s="507"/>
      <c r="CO152" s="507"/>
      <c r="CP152" s="507"/>
      <c r="CQ152" s="507"/>
      <c r="CR152" s="507"/>
      <c r="CS152" s="507"/>
      <c r="CT152" s="507"/>
      <c r="CU152" s="507"/>
      <c r="CV152" s="507"/>
      <c r="CW152" s="507"/>
      <c r="CX152" s="507"/>
      <c r="CY152" s="507"/>
      <c r="CZ152" s="507"/>
      <c r="DA152" s="507"/>
      <c r="DB152" s="507"/>
      <c r="DC152" s="507"/>
      <c r="DD152" s="507"/>
      <c r="DE152" s="507"/>
      <c r="DF152" s="507"/>
      <c r="DG152" s="507"/>
      <c r="DH152" s="507"/>
      <c r="DI152" s="507"/>
      <c r="DJ152" s="507"/>
      <c r="DK152" s="507"/>
      <c r="DL152" s="507"/>
      <c r="DM152" s="507"/>
      <c r="DN152" s="507"/>
      <c r="DO152" s="507"/>
      <c r="DP152" s="507"/>
      <c r="DQ152" s="507"/>
      <c r="DR152" s="507"/>
      <c r="DS152" s="507"/>
      <c r="DT152" s="507"/>
      <c r="DU152" s="507"/>
      <c r="DV152" s="507"/>
      <c r="DW152" s="507"/>
      <c r="DX152" s="507"/>
      <c r="DY152" s="507"/>
      <c r="DZ152" s="507"/>
      <c r="EA152" s="507"/>
      <c r="EB152" s="507"/>
      <c r="EC152" s="507"/>
      <c r="ED152" s="507"/>
      <c r="EE152" s="507"/>
      <c r="EF152" s="507"/>
      <c r="EG152" s="507"/>
      <c r="EH152" s="507"/>
      <c r="EI152" s="507"/>
      <c r="EJ152" s="507"/>
      <c r="EK152" s="507"/>
      <c r="EL152" s="507"/>
      <c r="EM152" s="507"/>
      <c r="EN152" s="507"/>
      <c r="EO152" s="507"/>
      <c r="EP152" s="507"/>
      <c r="EQ152" s="507"/>
      <c r="ER152" s="507"/>
      <c r="ES152" s="507"/>
      <c r="ET152" s="507"/>
      <c r="EU152" s="507"/>
      <c r="EV152" s="507"/>
      <c r="EW152" s="507"/>
      <c r="EX152" s="507"/>
      <c r="EY152" s="507"/>
      <c r="EZ152" s="507"/>
      <c r="FA152" s="507"/>
      <c r="FB152" s="507"/>
      <c r="FC152" s="507"/>
      <c r="FD152" s="507"/>
      <c r="FE152" s="507"/>
      <c r="FF152" s="507"/>
      <c r="FG152" s="507"/>
      <c r="FH152" s="507"/>
      <c r="FI152" s="507"/>
      <c r="FJ152" s="507"/>
      <c r="FK152" s="507"/>
      <c r="FL152" s="507"/>
      <c r="FM152" s="507"/>
      <c r="FN152" s="507"/>
      <c r="FO152" s="507"/>
      <c r="FP152" s="507"/>
      <c r="FQ152" s="507"/>
      <c r="FR152" s="507"/>
      <c r="FS152" s="507"/>
      <c r="FT152" s="507"/>
      <c r="FU152" s="507"/>
      <c r="FV152" s="507"/>
      <c r="FW152" s="507"/>
      <c r="FX152" s="507"/>
      <c r="FY152" s="507"/>
      <c r="FZ152" s="507"/>
      <c r="GA152" s="507"/>
      <c r="GB152" s="507"/>
      <c r="GC152" s="507"/>
      <c r="GD152" s="507"/>
      <c r="GE152" s="507"/>
      <c r="GF152" s="507"/>
      <c r="GG152" s="507"/>
      <c r="GH152" s="507"/>
      <c r="GI152" s="507"/>
      <c r="GJ152" s="507"/>
      <c r="GK152" s="507"/>
      <c r="GL152" s="507"/>
      <c r="GM152" s="507"/>
      <c r="GN152" s="507"/>
      <c r="GO152" s="507"/>
      <c r="GP152" s="507"/>
      <c r="GQ152" s="507"/>
      <c r="GR152" s="507"/>
      <c r="GS152" s="507"/>
      <c r="GT152" s="507"/>
      <c r="GU152" s="507"/>
      <c r="GV152" s="507"/>
      <c r="GW152" s="507"/>
      <c r="GX152" s="507"/>
      <c r="GY152" s="507"/>
      <c r="GZ152" s="507"/>
      <c r="HA152" s="507"/>
      <c r="HB152" s="507"/>
      <c r="HC152" s="507"/>
      <c r="HD152" s="507"/>
      <c r="HE152" s="507"/>
      <c r="HF152" s="507"/>
      <c r="HG152" s="507"/>
      <c r="HH152" s="507"/>
      <c r="HI152" s="507"/>
      <c r="HJ152" s="507"/>
      <c r="HK152" s="507"/>
      <c r="HL152" s="507"/>
      <c r="HM152" s="507"/>
      <c r="HN152" s="507"/>
    </row>
    <row r="153" spans="2:222">
      <c r="B153" s="1455" t="s">
        <v>2822</v>
      </c>
      <c r="C153" s="1455"/>
      <c r="D153" s="1455"/>
      <c r="E153" s="1455"/>
      <c r="F153" s="1455"/>
      <c r="G153" s="1455"/>
    </row>
    <row r="154" spans="2:222">
      <c r="B154" s="1455" t="s">
        <v>2823</v>
      </c>
      <c r="C154" s="1455"/>
      <c r="D154" s="1455"/>
      <c r="E154" s="1455"/>
      <c r="F154" s="1455"/>
      <c r="G154" s="1455"/>
    </row>
    <row r="155" spans="2:222">
      <c r="B155" s="1455" t="s">
        <v>2682</v>
      </c>
      <c r="C155" s="1455"/>
      <c r="D155" s="1455"/>
      <c r="E155" s="1455"/>
      <c r="F155" s="1492" t="s">
        <v>2671</v>
      </c>
      <c r="G155" s="1493"/>
    </row>
    <row r="156" spans="2:222">
      <c r="B156" s="529">
        <v>62</v>
      </c>
      <c r="C156" s="552" t="s">
        <v>162</v>
      </c>
      <c r="D156" s="552"/>
      <c r="E156" s="560" t="s">
        <v>7</v>
      </c>
      <c r="F156" s="1476">
        <f>_xlfn.XLOOKUP(M156,[1]VIII_CII_A_1!$AI:$AI,[1]VIII_CII_A_1!$T:$T)</f>
        <v>5.5</v>
      </c>
      <c r="G156" s="1476" t="s">
        <v>324</v>
      </c>
      <c r="H156" s="551"/>
      <c r="J156" s="550"/>
      <c r="K156" s="550"/>
      <c r="M156" s="852" t="s">
        <v>2302</v>
      </c>
    </row>
    <row r="157" spans="2:222">
      <c r="B157" s="529">
        <v>63</v>
      </c>
      <c r="C157" s="552" t="s">
        <v>452</v>
      </c>
      <c r="D157" s="552"/>
      <c r="E157" s="560" t="s">
        <v>7</v>
      </c>
      <c r="F157" s="1476">
        <f>_xlfn.XLOOKUP(M157,[1]VIII_CII_A_1!$AI:$AI,[1]VIII_CII_A_1!$T:$T)</f>
        <v>5.205120481927711</v>
      </c>
      <c r="G157" s="1476" t="s">
        <v>324</v>
      </c>
      <c r="H157" s="551"/>
      <c r="I157" s="628"/>
      <c r="J157" s="550"/>
      <c r="K157" s="550"/>
      <c r="M157" s="852" t="s">
        <v>2303</v>
      </c>
    </row>
    <row r="158" spans="2:222">
      <c r="B158" s="529">
        <v>64</v>
      </c>
      <c r="C158" s="552" t="s">
        <v>927</v>
      </c>
      <c r="D158" s="552"/>
      <c r="E158" s="560" t="s">
        <v>7</v>
      </c>
      <c r="F158" s="1476">
        <f>_xlfn.XLOOKUP(M158,[1]VIII_CII_A_1!$AI:$AI,[1]VIII_CII_A_1!$T:$T)</f>
        <v>4.9102409638554212</v>
      </c>
      <c r="G158" s="1476" t="s">
        <v>324</v>
      </c>
      <c r="H158" s="551"/>
      <c r="J158" s="550"/>
      <c r="K158" s="550"/>
      <c r="M158" s="852" t="s">
        <v>2304</v>
      </c>
    </row>
    <row r="159" spans="2:222">
      <c r="B159" s="1455" t="s">
        <v>2683</v>
      </c>
      <c r="C159" s="1455"/>
      <c r="D159" s="1455"/>
      <c r="E159" s="1455"/>
      <c r="F159" s="1456" t="s">
        <v>19</v>
      </c>
      <c r="G159" s="1456"/>
    </row>
    <row r="160" spans="2:222" ht="27.75" customHeight="1">
      <c r="B160" s="1472">
        <v>65</v>
      </c>
      <c r="C160" s="1461" t="s">
        <v>1055</v>
      </c>
      <c r="D160" s="1458" t="s">
        <v>1054</v>
      </c>
      <c r="E160" s="1502" t="s">
        <v>7</v>
      </c>
      <c r="F160" s="1476">
        <f>_xlfn.XLOOKUP(M160,[1]VIII_CII_A_1!$AI:$AI,[1]VIII_CII_A_1!$T:$T)</f>
        <v>3.7771084337349392</v>
      </c>
      <c r="G160" s="1476" t="s">
        <v>324</v>
      </c>
      <c r="H160" s="966"/>
      <c r="M160" s="507" t="s">
        <v>2305</v>
      </c>
      <c r="N160" s="507"/>
    </row>
    <row r="161" spans="2:16" ht="27.75" customHeight="1">
      <c r="B161" s="1472"/>
      <c r="C161" s="1461"/>
      <c r="D161" s="1459"/>
      <c r="E161" s="1502"/>
      <c r="F161" s="1476">
        <f>_xlfn.XLOOKUP(M161,[1]VIII_CII_A_1!$AI:$AI,[1]VIII_CII_A_1!$T:$T)</f>
        <v>3.5882530120481921</v>
      </c>
      <c r="G161" s="1476" t="s">
        <v>324</v>
      </c>
      <c r="H161" s="171"/>
      <c r="M161" s="507" t="s">
        <v>2306</v>
      </c>
      <c r="N161" s="507"/>
    </row>
    <row r="162" spans="2:16" ht="27.75" customHeight="1">
      <c r="B162" s="1472"/>
      <c r="C162" s="1461"/>
      <c r="D162" s="1460"/>
      <c r="E162" s="1502"/>
      <c r="F162" s="1476">
        <f>_xlfn.XLOOKUP(M162,[1]VIII_CII_A_1!$AI:$AI,[1]VIII_CII_A_1!$T:$T)</f>
        <v>3.4088403614457823</v>
      </c>
      <c r="G162" s="1476" t="s">
        <v>324</v>
      </c>
      <c r="H162" s="171"/>
      <c r="M162" s="507" t="s">
        <v>2307</v>
      </c>
      <c r="N162" s="507"/>
    </row>
    <row r="163" spans="2:16" ht="27" customHeight="1">
      <c r="B163" s="1472">
        <v>66</v>
      </c>
      <c r="C163" s="1461" t="s">
        <v>1055</v>
      </c>
      <c r="D163" s="1458" t="s">
        <v>1056</v>
      </c>
      <c r="E163" s="1502" t="s">
        <v>7</v>
      </c>
      <c r="F163" s="1476">
        <f>_xlfn.XLOOKUP(M163,[1]VIII_CII_A_1!$AI:$AI,[1]VIII_CII_A_1!$T:$T)</f>
        <v>3.2469204442771078</v>
      </c>
      <c r="G163" s="1476" t="s">
        <v>324</v>
      </c>
      <c r="H163" s="171"/>
      <c r="M163" s="507" t="s">
        <v>2308</v>
      </c>
      <c r="N163" s="507"/>
    </row>
    <row r="164" spans="2:16" ht="27" customHeight="1">
      <c r="B164" s="1472"/>
      <c r="C164" s="1461"/>
      <c r="D164" s="1459"/>
      <c r="E164" s="1502"/>
      <c r="F164" s="1476">
        <f>_xlfn.XLOOKUP(M164,[1]VIII_CII_A_1!$AI:$AI,[1]VIII_CII_A_1!$T:$T)</f>
        <v>3.1008090242846378</v>
      </c>
      <c r="G164" s="1476" t="s">
        <v>324</v>
      </c>
      <c r="H164" s="171"/>
      <c r="M164" s="507" t="s">
        <v>2309</v>
      </c>
      <c r="N164" s="507"/>
    </row>
    <row r="165" spans="2:16" ht="27" customHeight="1">
      <c r="B165" s="1472"/>
      <c r="C165" s="1461"/>
      <c r="D165" s="1460"/>
      <c r="E165" s="1502"/>
      <c r="F165" s="1476">
        <f>_xlfn.XLOOKUP(M165,[1]VIII_CII_A_1!$AI:$AI,[1]VIII_CII_A_1!$T:$T)</f>
        <v>2.9690246407525409</v>
      </c>
      <c r="G165" s="1476" t="s">
        <v>324</v>
      </c>
      <c r="H165" s="171"/>
      <c r="M165" s="507" t="s">
        <v>2310</v>
      </c>
      <c r="N165" s="507"/>
    </row>
    <row r="166" spans="2:16" ht="27" customHeight="1">
      <c r="B166" s="1472">
        <v>67</v>
      </c>
      <c r="C166" s="1461" t="s">
        <v>1055</v>
      </c>
      <c r="D166" s="1458" t="s">
        <v>1057</v>
      </c>
      <c r="E166" s="1502" t="s">
        <v>7</v>
      </c>
      <c r="F166" s="1476">
        <f>_xlfn.XLOOKUP(M166,[1]VIII_CII_A_1!$AI:$AI,[1]VIII_CII_A_1!$T:$T)</f>
        <v>2.850263655122439</v>
      </c>
      <c r="G166" s="1476" t="s">
        <v>324</v>
      </c>
      <c r="H166" s="171"/>
      <c r="M166" s="507" t="s">
        <v>2311</v>
      </c>
      <c r="N166" s="507"/>
    </row>
    <row r="167" spans="2:16" ht="27" customHeight="1">
      <c r="B167" s="1472"/>
      <c r="C167" s="1461"/>
      <c r="D167" s="1459"/>
      <c r="E167" s="1502"/>
      <c r="F167" s="1476">
        <f>_xlfn.XLOOKUP(M167,[1]VIII_CII_A_1!$AI:$AI,[1]VIII_CII_A_1!$T:$T)</f>
        <v>2.7433787680553476</v>
      </c>
      <c r="G167" s="1476" t="s">
        <v>324</v>
      </c>
      <c r="H167" s="171"/>
      <c r="I167" s="752"/>
      <c r="J167" s="752"/>
      <c r="K167" s="752"/>
      <c r="L167" s="752"/>
      <c r="M167" s="752" t="s">
        <v>2312</v>
      </c>
      <c r="N167" s="752"/>
      <c r="O167" s="752"/>
      <c r="P167" s="752"/>
    </row>
    <row r="168" spans="2:16" ht="27" customHeight="1">
      <c r="B168" s="1472"/>
      <c r="C168" s="1461"/>
      <c r="D168" s="1460"/>
      <c r="E168" s="1502"/>
      <c r="F168" s="1476">
        <f>_xlfn.XLOOKUP(M168,[1]VIII_CII_A_1!$AI:$AI,[1]VIII_CII_A_1!$T:$T)</f>
        <v>2.6473605111734102</v>
      </c>
      <c r="G168" s="1476" t="s">
        <v>324</v>
      </c>
      <c r="H168" s="171"/>
      <c r="I168" s="752"/>
      <c r="J168" s="752"/>
      <c r="K168" s="752"/>
      <c r="L168" s="752"/>
      <c r="M168" s="752" t="s">
        <v>2313</v>
      </c>
      <c r="N168" s="752"/>
      <c r="O168" s="752"/>
      <c r="P168" s="752"/>
    </row>
    <row r="169" spans="2:16">
      <c r="B169" s="1455" t="s">
        <v>2824</v>
      </c>
      <c r="C169" s="1455"/>
      <c r="D169" s="1455"/>
      <c r="E169" s="1455"/>
      <c r="F169" s="1455"/>
      <c r="G169" s="1455"/>
      <c r="N169" s="507"/>
    </row>
    <row r="170" spans="2:16">
      <c r="B170" s="1455" t="s">
        <v>2682</v>
      </c>
      <c r="C170" s="1455"/>
      <c r="D170" s="1455"/>
      <c r="E170" s="1455"/>
      <c r="F170" s="1492" t="s">
        <v>2671</v>
      </c>
      <c r="G170" s="1493"/>
      <c r="N170" s="507"/>
    </row>
    <row r="171" spans="2:16" ht="16.5" customHeight="1">
      <c r="B171" s="546">
        <v>68</v>
      </c>
      <c r="C171" s="548" t="s">
        <v>98</v>
      </c>
      <c r="D171" s="584" t="s">
        <v>324</v>
      </c>
      <c r="E171" s="529" t="s">
        <v>7</v>
      </c>
      <c r="F171" s="1476">
        <f>_xlfn.XLOOKUP(M171,[1]VIII_CII_A_1!$AI:$AI,[1]VIII_CII_A_1!$T:$T)</f>
        <v>5.5</v>
      </c>
      <c r="G171" s="1476" t="s">
        <v>324</v>
      </c>
      <c r="H171" s="516"/>
      <c r="M171" s="507" t="s">
        <v>2314</v>
      </c>
      <c r="N171" s="507"/>
    </row>
    <row r="172" spans="2:16" ht="20.25" customHeight="1">
      <c r="B172" s="546">
        <v>69</v>
      </c>
      <c r="C172" s="548" t="s">
        <v>162</v>
      </c>
      <c r="D172" s="584" t="s">
        <v>324</v>
      </c>
      <c r="E172" s="529" t="s">
        <v>7</v>
      </c>
      <c r="F172" s="1476">
        <f>_xlfn.XLOOKUP(M172,[1]VIII_CII_A_1!$AI:$AI,[1]VIII_CII_A_1!$T:$T)</f>
        <v>5.205120481927711</v>
      </c>
      <c r="G172" s="1476" t="s">
        <v>324</v>
      </c>
      <c r="H172" s="516"/>
      <c r="M172" s="507" t="s">
        <v>2315</v>
      </c>
      <c r="N172" s="507"/>
    </row>
    <row r="173" spans="2:16" ht="16.5" customHeight="1">
      <c r="B173" s="546">
        <v>70</v>
      </c>
      <c r="C173" s="548" t="s">
        <v>452</v>
      </c>
      <c r="D173" s="584" t="s">
        <v>324</v>
      </c>
      <c r="E173" s="529" t="s">
        <v>7</v>
      </c>
      <c r="F173" s="1476">
        <f>_xlfn.XLOOKUP(M173,[1]VIII_CII_A_1!$AI:$AI,[1]VIII_CII_A_1!$T:$T)</f>
        <v>5.0576807228915666</v>
      </c>
      <c r="G173" s="1476" t="s">
        <v>324</v>
      </c>
      <c r="H173" s="516"/>
      <c r="M173" s="507" t="s">
        <v>2316</v>
      </c>
      <c r="N173" s="507"/>
    </row>
    <row r="174" spans="2:16" ht="16.5" customHeight="1">
      <c r="B174" s="546">
        <v>71</v>
      </c>
      <c r="C174" s="548" t="s">
        <v>16</v>
      </c>
      <c r="D174" s="584" t="s">
        <v>324</v>
      </c>
      <c r="E174" s="529" t="s">
        <v>7</v>
      </c>
      <c r="F174" s="1476">
        <f>_xlfn.XLOOKUP(M174,[1]VIII_CII_A_1!$AI:$AI,[1]VIII_CII_A_1!$T:$T)</f>
        <v>4.9102409638554212</v>
      </c>
      <c r="G174" s="1476" t="s">
        <v>324</v>
      </c>
      <c r="H174" s="516"/>
      <c r="M174" s="507" t="s">
        <v>2317</v>
      </c>
      <c r="N174" s="507"/>
    </row>
    <row r="175" spans="2:16">
      <c r="B175" s="1455" t="s">
        <v>2683</v>
      </c>
      <c r="C175" s="1455"/>
      <c r="D175" s="1455"/>
      <c r="E175" s="1455"/>
      <c r="F175" s="1456" t="s">
        <v>19</v>
      </c>
      <c r="G175" s="1456"/>
      <c r="N175" s="507"/>
    </row>
    <row r="176" spans="2:16" ht="20.25" customHeight="1">
      <c r="B176" s="1496">
        <v>72</v>
      </c>
      <c r="C176" s="1541" t="s">
        <v>1058</v>
      </c>
      <c r="D176" s="548" t="s">
        <v>725</v>
      </c>
      <c r="E176" s="529" t="s">
        <v>7</v>
      </c>
      <c r="F176" s="1476">
        <f>_xlfn.XLOOKUP(M176,[1]VIII_CII_A_1!$AI:$AI,[1]VIII_CII_A_1!$T:$T)</f>
        <v>3.7771084337349392</v>
      </c>
      <c r="G176" s="1476" t="s">
        <v>324</v>
      </c>
      <c r="H176" s="516"/>
      <c r="M176" s="507" t="s">
        <v>2318</v>
      </c>
      <c r="N176" s="507"/>
    </row>
    <row r="177" spans="2:17" ht="23.25" customHeight="1">
      <c r="B177" s="1497"/>
      <c r="C177" s="1542"/>
      <c r="D177" s="548" t="s">
        <v>726</v>
      </c>
      <c r="E177" s="529" t="s">
        <v>7</v>
      </c>
      <c r="F177" s="1476">
        <f>_xlfn.XLOOKUP(M177,[1]VIII_CII_A_1!$AI:$AI,[1]VIII_CII_A_1!$T:$T)</f>
        <v>3.2469204442771078</v>
      </c>
      <c r="G177" s="1476" t="s">
        <v>324</v>
      </c>
      <c r="H177" s="516"/>
      <c r="M177" s="507" t="s">
        <v>2319</v>
      </c>
      <c r="N177" s="507"/>
    </row>
    <row r="178" spans="2:17" ht="22.5" customHeight="1">
      <c r="B178" s="1497"/>
      <c r="C178" s="1542"/>
      <c r="D178" s="548" t="s">
        <v>639</v>
      </c>
      <c r="E178" s="529" t="s">
        <v>7</v>
      </c>
      <c r="F178" s="1476">
        <f>_xlfn.XLOOKUP(M178,[1]VIII_CII_A_1!$AI:$AI,[1]VIII_CII_A_1!$T:$T)</f>
        <v>2.850263655122439</v>
      </c>
      <c r="G178" s="1476" t="s">
        <v>324</v>
      </c>
      <c r="H178" s="516"/>
      <c r="M178" s="507" t="s">
        <v>2320</v>
      </c>
      <c r="N178" s="507"/>
    </row>
    <row r="179" spans="2:17" ht="18.75" customHeight="1">
      <c r="B179" s="1498"/>
      <c r="C179" s="1543"/>
      <c r="D179" s="548" t="s">
        <v>34</v>
      </c>
      <c r="E179" s="529" t="s">
        <v>7</v>
      </c>
      <c r="F179" s="1476">
        <f>_xlfn.XLOOKUP(M179,[1]VIII_CII_A_1!$AI:$AI,[1]VIII_CII_A_1!$T:$T)</f>
        <v>2.2802109240979513</v>
      </c>
      <c r="G179" s="1476" t="s">
        <v>324</v>
      </c>
      <c r="H179" s="516"/>
      <c r="M179" s="507" t="s">
        <v>2321</v>
      </c>
      <c r="N179" s="507"/>
    </row>
    <row r="180" spans="2:17">
      <c r="B180" s="1468" t="s">
        <v>2825</v>
      </c>
      <c r="C180" s="1468"/>
      <c r="D180" s="1468"/>
      <c r="E180" s="1468"/>
      <c r="F180" s="1468"/>
      <c r="G180" s="1468"/>
      <c r="H180" s="527"/>
      <c r="N180" s="507"/>
    </row>
    <row r="181" spans="2:17">
      <c r="B181" s="1455" t="s">
        <v>2682</v>
      </c>
      <c r="C181" s="1455"/>
      <c r="D181" s="1455"/>
      <c r="E181" s="1455"/>
      <c r="F181" s="1492" t="s">
        <v>2671</v>
      </c>
      <c r="G181" s="1493"/>
      <c r="N181" s="507"/>
    </row>
    <row r="182" spans="2:17" s="509" customFormat="1">
      <c r="B182" s="529">
        <v>73</v>
      </c>
      <c r="C182" s="530" t="s">
        <v>98</v>
      </c>
      <c r="D182" s="584" t="s">
        <v>324</v>
      </c>
      <c r="E182" s="529" t="s">
        <v>7</v>
      </c>
      <c r="F182" s="1476">
        <f>_xlfn.XLOOKUP(M182,[1]VIII_CII_A_1!$AI:$AI,[1]VIII_CII_A_1!$T:$T)</f>
        <v>4.0104413212500019</v>
      </c>
      <c r="G182" s="1476" t="s">
        <v>324</v>
      </c>
      <c r="H182" s="516"/>
      <c r="M182" s="509" t="s">
        <v>2322</v>
      </c>
    </row>
    <row r="183" spans="2:17" s="509" customFormat="1">
      <c r="B183" s="529">
        <v>74</v>
      </c>
      <c r="C183" s="530" t="s">
        <v>162</v>
      </c>
      <c r="D183" s="584" t="s">
        <v>324</v>
      </c>
      <c r="E183" s="529" t="s">
        <v>7</v>
      </c>
      <c r="F183" s="1476">
        <f>_xlfn.XLOOKUP(M183,[1]VIII_CII_A_1!$AI:$AI,[1]VIII_CII_A_1!$T:$T)</f>
        <v>3.8194679250000014</v>
      </c>
      <c r="G183" s="1476" t="s">
        <v>324</v>
      </c>
      <c r="H183" s="516"/>
      <c r="M183" s="509" t="s">
        <v>2323</v>
      </c>
    </row>
    <row r="184" spans="2:17" s="509" customFormat="1">
      <c r="B184" s="529">
        <v>75</v>
      </c>
      <c r="C184" s="530" t="s">
        <v>16</v>
      </c>
      <c r="D184" s="584" t="s">
        <v>324</v>
      </c>
      <c r="E184" s="529" t="s">
        <v>7</v>
      </c>
      <c r="F184" s="1476">
        <f>_xlfn.XLOOKUP(M184,[1]VIII_CII_A_1!$AI:$AI,[1]VIII_CII_A_1!$T:$T)</f>
        <v>3.637588500000001</v>
      </c>
      <c r="G184" s="1476" t="s">
        <v>324</v>
      </c>
      <c r="H184" s="516"/>
      <c r="I184" s="532"/>
      <c r="M184" s="509" t="s">
        <v>2324</v>
      </c>
    </row>
    <row r="185" spans="2:17" s="509" customFormat="1">
      <c r="B185" s="529">
        <v>76</v>
      </c>
      <c r="C185" s="530" t="s">
        <v>453</v>
      </c>
      <c r="D185" s="584" t="s">
        <v>324</v>
      </c>
      <c r="E185" s="529" t="s">
        <v>7</v>
      </c>
      <c r="F185" s="1476">
        <f>_xlfn.XLOOKUP(M185,[1]VIII_CII_A_1!$AI:$AI,[1]VIII_CII_A_1!$T:$T)</f>
        <v>3.4643700000000006</v>
      </c>
      <c r="G185" s="1476" t="s">
        <v>324</v>
      </c>
      <c r="H185" s="516"/>
      <c r="I185" s="507"/>
      <c r="M185" s="509" t="s">
        <v>2325</v>
      </c>
    </row>
    <row r="186" spans="2:17" s="509" customFormat="1">
      <c r="B186" s="1455" t="s">
        <v>2683</v>
      </c>
      <c r="C186" s="1455"/>
      <c r="D186" s="1455"/>
      <c r="E186" s="1455"/>
      <c r="F186" s="1456" t="s">
        <v>19</v>
      </c>
      <c r="G186" s="1456"/>
    </row>
    <row r="187" spans="2:17" s="509" customFormat="1">
      <c r="B187" s="1547">
        <v>77</v>
      </c>
      <c r="C187" s="1496" t="s">
        <v>1059</v>
      </c>
      <c r="D187" s="547" t="s">
        <v>89</v>
      </c>
      <c r="E187" s="529" t="s">
        <v>7</v>
      </c>
      <c r="F187" s="1476">
        <f>_xlfn.XLOOKUP(M187,[1]VIII_CII_A_1!$AI:$AI,[1]VIII_CII_A_1!$T:$T)</f>
        <v>2.5662000000000003</v>
      </c>
      <c r="G187" s="1476" t="s">
        <v>324</v>
      </c>
      <c r="H187" s="545"/>
      <c r="M187" s="509" t="s">
        <v>2326</v>
      </c>
    </row>
    <row r="188" spans="2:17" s="509" customFormat="1">
      <c r="B188" s="1497"/>
      <c r="C188" s="1497"/>
      <c r="D188" s="547" t="s">
        <v>90</v>
      </c>
      <c r="E188" s="529" t="s">
        <v>7</v>
      </c>
      <c r="F188" s="1476">
        <f>_xlfn.XLOOKUP(M188,[1]VIII_CII_A_1!$AI:$AI,[1]VIII_CII_A_1!$T:$T)</f>
        <v>2.4378900000000003</v>
      </c>
      <c r="G188" s="1476" t="s">
        <v>324</v>
      </c>
      <c r="H188" s="516"/>
      <c r="I188" s="544"/>
      <c r="J188" s="507"/>
      <c r="K188" s="507"/>
      <c r="L188" s="507"/>
      <c r="M188" s="507" t="s">
        <v>2327</v>
      </c>
      <c r="N188" s="535"/>
      <c r="O188" s="507"/>
      <c r="P188" s="507"/>
      <c r="Q188" s="507"/>
    </row>
    <row r="189" spans="2:17" s="509" customFormat="1">
      <c r="B189" s="1497"/>
      <c r="C189" s="1497"/>
      <c r="D189" s="547" t="s">
        <v>485</v>
      </c>
      <c r="E189" s="529" t="s">
        <v>7</v>
      </c>
      <c r="F189" s="1476">
        <f>_xlfn.XLOOKUP(M189,[1]VIII_CII_A_1!$AI:$AI,[1]VIII_CII_A_1!$T:$T)</f>
        <v>2.3159955000000001</v>
      </c>
      <c r="G189" s="1476" t="s">
        <v>324</v>
      </c>
      <c r="H189" s="516"/>
      <c r="M189" s="509" t="s">
        <v>2328</v>
      </c>
    </row>
    <row r="190" spans="2:17" s="509" customFormat="1">
      <c r="B190" s="1498"/>
      <c r="C190" s="1498"/>
      <c r="D190" s="547" t="s">
        <v>823</v>
      </c>
      <c r="E190" s="529" t="s">
        <v>7</v>
      </c>
      <c r="F190" s="1476">
        <f>_xlfn.XLOOKUP(M190,[1]VIII_CII_A_1!$AI:$AI,[1]VIII_CII_A_1!$T:$T)</f>
        <v>2.2233556800000001</v>
      </c>
      <c r="G190" s="1476" t="s">
        <v>324</v>
      </c>
      <c r="H190" s="516"/>
      <c r="M190" s="509" t="s">
        <v>2329</v>
      </c>
    </row>
    <row r="191" spans="2:17" s="509" customFormat="1">
      <c r="B191" s="1547">
        <v>78</v>
      </c>
      <c r="C191" s="1496" t="s">
        <v>1060</v>
      </c>
      <c r="D191" s="547" t="s">
        <v>799</v>
      </c>
      <c r="E191" s="529" t="s">
        <v>33</v>
      </c>
      <c r="F191" s="1476">
        <f>_xlfn.XLOOKUP(M191,[1]VIII_CII_A_1!$AI:$AI,[1]VIII_CII_A_1!$T:$T)</f>
        <v>1.6192000000000004</v>
      </c>
      <c r="G191" s="1476" t="s">
        <v>324</v>
      </c>
      <c r="H191" s="516"/>
      <c r="M191" s="509" t="s">
        <v>2330</v>
      </c>
    </row>
    <row r="192" spans="2:17" s="509" customFormat="1">
      <c r="B192" s="1498"/>
      <c r="C192" s="1498"/>
      <c r="D192" s="547" t="s">
        <v>869</v>
      </c>
      <c r="E192" s="529" t="s">
        <v>33</v>
      </c>
      <c r="F192" s="1476">
        <f>_xlfn.XLOOKUP(M192,[1]VIII_CII_A_1!$AI:$AI,[1]VIII_CII_A_1!$T:$T)</f>
        <v>1.5824</v>
      </c>
      <c r="G192" s="1476" t="s">
        <v>324</v>
      </c>
      <c r="H192" s="516"/>
      <c r="M192" s="509" t="s">
        <v>2331</v>
      </c>
    </row>
    <row r="193" spans="2:16" ht="26.1" customHeight="1">
      <c r="B193" s="1457" t="s">
        <v>2826</v>
      </c>
      <c r="C193" s="1457"/>
      <c r="D193" s="1457"/>
      <c r="E193" s="1457"/>
      <c r="F193" s="1457"/>
      <c r="G193" s="1457"/>
      <c r="H193" s="749"/>
      <c r="N193" s="507"/>
    </row>
    <row r="194" spans="2:16">
      <c r="B194" s="1455" t="s">
        <v>2791</v>
      </c>
      <c r="C194" s="1455"/>
      <c r="D194" s="1455"/>
      <c r="E194" s="1455"/>
      <c r="F194" s="1492" t="s">
        <v>2671</v>
      </c>
      <c r="G194" s="1493"/>
      <c r="N194" s="507"/>
    </row>
    <row r="195" spans="2:16" ht="15.75" customHeight="1">
      <c r="B195" s="540" t="s">
        <v>2780</v>
      </c>
      <c r="C195" s="543" t="s">
        <v>377</v>
      </c>
      <c r="D195" s="584" t="s">
        <v>324</v>
      </c>
      <c r="E195" s="542" t="s">
        <v>7</v>
      </c>
      <c r="F195" s="1476">
        <f>_xlfn.XLOOKUP(M195,[1]VIII_CII_A_1!$AI:$AI,[1]VIII_CII_A_1!$T:$T)</f>
        <v>5.5</v>
      </c>
      <c r="G195" s="1476" t="s">
        <v>324</v>
      </c>
      <c r="H195" s="516"/>
      <c r="M195" s="866" t="s">
        <v>2332</v>
      </c>
      <c r="N195" s="507"/>
    </row>
    <row r="196" spans="2:16" ht="15.75" customHeight="1">
      <c r="B196" s="540" t="s">
        <v>2663</v>
      </c>
      <c r="C196" s="541" t="s">
        <v>98</v>
      </c>
      <c r="D196" s="584" t="s">
        <v>324</v>
      </c>
      <c r="E196" s="538" t="s">
        <v>7</v>
      </c>
      <c r="F196" s="1476">
        <f>_xlfn.XLOOKUP(M196,[1]VIII_CII_A_1!$AI:$AI,[1]VIII_CII_A_1!$T:$T)</f>
        <v>5.2249999999999996</v>
      </c>
      <c r="G196" s="1476" t="s">
        <v>324</v>
      </c>
      <c r="H196" s="516"/>
      <c r="M196" s="866" t="s">
        <v>2333</v>
      </c>
      <c r="N196" s="507"/>
    </row>
    <row r="197" spans="2:16" ht="15.75" customHeight="1">
      <c r="B197" s="540" t="s">
        <v>994</v>
      </c>
      <c r="C197" s="541" t="s">
        <v>215</v>
      </c>
      <c r="D197" s="584" t="s">
        <v>324</v>
      </c>
      <c r="E197" s="538" t="s">
        <v>7</v>
      </c>
      <c r="F197" s="1476">
        <f>_xlfn.XLOOKUP(M197,[1]VIII_CII_A_1!$AI:$AI,[1]VIII_CII_A_1!$T:$T)</f>
        <v>4.8600000000000003</v>
      </c>
      <c r="G197" s="1476" t="s">
        <v>324</v>
      </c>
      <c r="H197" s="516"/>
      <c r="M197" s="866" t="s">
        <v>2334</v>
      </c>
      <c r="N197" s="507"/>
    </row>
    <row r="198" spans="2:16">
      <c r="B198" s="540" t="s">
        <v>995</v>
      </c>
      <c r="C198" s="541" t="s">
        <v>162</v>
      </c>
      <c r="D198" s="584" t="s">
        <v>324</v>
      </c>
      <c r="E198" s="538" t="s">
        <v>7</v>
      </c>
      <c r="F198" s="1476">
        <f>_xlfn.XLOOKUP(M198,[1]VIII_CII_A_1!$AI:$AI,[1]VIII_CII_A_1!$T:$T)</f>
        <v>4.8600000000000003</v>
      </c>
      <c r="G198" s="1476" t="s">
        <v>324</v>
      </c>
      <c r="H198" s="516"/>
      <c r="M198" s="866" t="s">
        <v>2335</v>
      </c>
      <c r="N198" s="507"/>
    </row>
    <row r="199" spans="2:16">
      <c r="B199" s="540" t="s">
        <v>996</v>
      </c>
      <c r="C199" s="541" t="s">
        <v>452</v>
      </c>
      <c r="D199" s="584" t="s">
        <v>324</v>
      </c>
      <c r="E199" s="538" t="s">
        <v>7</v>
      </c>
      <c r="F199" s="1476">
        <f>_xlfn.XLOOKUP(M199,[1]VIII_CII_A_1!$AI:$AI,[1]VIII_CII_A_1!$T:$T)</f>
        <v>4.4400000000000004</v>
      </c>
      <c r="G199" s="1476" t="s">
        <v>324</v>
      </c>
      <c r="H199" s="516"/>
      <c r="M199" s="866" t="s">
        <v>2336</v>
      </c>
      <c r="N199" s="507"/>
    </row>
    <row r="200" spans="2:16">
      <c r="B200" s="540" t="s">
        <v>997</v>
      </c>
      <c r="C200" s="539" t="s">
        <v>16</v>
      </c>
      <c r="D200" s="584" t="s">
        <v>324</v>
      </c>
      <c r="E200" s="538" t="s">
        <v>7</v>
      </c>
      <c r="F200" s="1476">
        <f>_xlfn.XLOOKUP(M200,[1]VIII_CII_A_1!$AI:$AI,[1]VIII_CII_A_1!$T:$T)</f>
        <v>4.34</v>
      </c>
      <c r="G200" s="1476" t="s">
        <v>324</v>
      </c>
      <c r="H200" s="516"/>
      <c r="I200" s="628"/>
      <c r="M200" s="866" t="s">
        <v>2337</v>
      </c>
      <c r="N200" s="507"/>
    </row>
    <row r="201" spans="2:16">
      <c r="B201" s="1540" t="s">
        <v>2792</v>
      </c>
      <c r="C201" s="1540"/>
      <c r="D201" s="1540"/>
      <c r="E201" s="1540"/>
      <c r="F201" s="1456" t="s">
        <v>19</v>
      </c>
      <c r="G201" s="1456"/>
      <c r="N201" s="507"/>
    </row>
    <row r="202" spans="2:16">
      <c r="B202" s="1505" t="s">
        <v>2890</v>
      </c>
      <c r="C202" s="1541" t="s">
        <v>1061</v>
      </c>
      <c r="D202" s="736" t="s">
        <v>725</v>
      </c>
      <c r="E202" s="534" t="s">
        <v>7</v>
      </c>
      <c r="F202" s="1476">
        <f>_xlfn.XLOOKUP(M202,[1]VIII_CII_A_1!$AI:$AI,[1]VIII_CII_A_1!$T:$T)</f>
        <v>2.5</v>
      </c>
      <c r="G202" s="1476" t="s">
        <v>324</v>
      </c>
      <c r="H202" s="516"/>
      <c r="M202" s="507" t="s">
        <v>2338</v>
      </c>
      <c r="N202" s="507"/>
    </row>
    <row r="203" spans="2:16">
      <c r="B203" s="1483"/>
      <c r="C203" s="1542"/>
      <c r="D203" s="736" t="s">
        <v>1062</v>
      </c>
      <c r="E203" s="534" t="s">
        <v>7</v>
      </c>
      <c r="F203" s="1476">
        <f>_xlfn.XLOOKUP(M203,[1]VIII_CII_A_1!$AI:$AI,[1]VIII_CII_A_1!$T:$T)</f>
        <v>2.3154560000000011</v>
      </c>
      <c r="G203" s="1476" t="s">
        <v>324</v>
      </c>
      <c r="H203" s="516"/>
      <c r="M203" s="507" t="s">
        <v>2339</v>
      </c>
      <c r="N203" s="507"/>
    </row>
    <row r="204" spans="2:16">
      <c r="B204" s="1483"/>
      <c r="C204" s="1542"/>
      <c r="D204" s="736" t="s">
        <v>639</v>
      </c>
      <c r="E204" s="534" t="s">
        <v>7</v>
      </c>
      <c r="F204" s="1476">
        <f>_xlfn.XLOOKUP(M204,[1]VIII_CII_A_1!$AI:$AI,[1]VIII_CII_A_1!$T:$T)</f>
        <v>2.1049600000000006</v>
      </c>
      <c r="G204" s="1476" t="s">
        <v>324</v>
      </c>
      <c r="H204" s="516"/>
      <c r="I204" s="533"/>
      <c r="J204" s="514"/>
      <c r="K204" s="514"/>
      <c r="L204" s="509"/>
      <c r="M204" s="507" t="s">
        <v>2340</v>
      </c>
      <c r="N204" s="507"/>
    </row>
    <row r="205" spans="2:16" ht="15.6" customHeight="1">
      <c r="B205" s="1484"/>
      <c r="C205" s="1543"/>
      <c r="D205" s="736" t="s">
        <v>34</v>
      </c>
      <c r="E205" s="534" t="s">
        <v>7</v>
      </c>
      <c r="F205" s="1476">
        <f>_xlfn.XLOOKUP(M205,[1]VIII_CII_A_1!$AI:$AI,[1]VIII_CII_A_1!$T:$T)</f>
        <v>1.9136000000000002</v>
      </c>
      <c r="G205" s="1476" t="s">
        <v>324</v>
      </c>
      <c r="H205" s="516"/>
      <c r="I205" s="514"/>
      <c r="J205" s="514"/>
      <c r="K205" s="514"/>
      <c r="L205" s="514"/>
      <c r="M205" s="514" t="s">
        <v>2341</v>
      </c>
      <c r="N205" s="514"/>
      <c r="O205" s="514"/>
      <c r="P205" s="514"/>
    </row>
    <row r="206" spans="2:16" ht="26.45" customHeight="1">
      <c r="B206" s="1456" t="s">
        <v>2827</v>
      </c>
      <c r="C206" s="1456"/>
      <c r="D206" s="1456"/>
      <c r="E206" s="1456"/>
      <c r="F206" s="1456"/>
      <c r="G206" s="1456"/>
    </row>
    <row r="207" spans="2:16" s="509" customFormat="1">
      <c r="B207" s="1455" t="s">
        <v>2793</v>
      </c>
      <c r="C207" s="1455"/>
      <c r="D207" s="1455"/>
      <c r="E207" s="1455"/>
      <c r="F207" s="1492" t="s">
        <v>2671</v>
      </c>
      <c r="G207" s="1493"/>
    </row>
    <row r="208" spans="2:16" s="509" customFormat="1">
      <c r="B208" s="529">
        <v>86</v>
      </c>
      <c r="C208" s="530" t="s">
        <v>379</v>
      </c>
      <c r="D208" s="750"/>
      <c r="E208" s="529" t="s">
        <v>7</v>
      </c>
      <c r="F208" s="1476">
        <f>_xlfn.XLOOKUP(M208,[1]VIII_CII_A_1!$AI:$AI,[1]VIII_CII_A_1!$T:$T)</f>
        <v>4.0104413212500019</v>
      </c>
      <c r="G208" s="1476"/>
      <c r="M208" s="509" t="s">
        <v>2342</v>
      </c>
    </row>
    <row r="209" spans="2:14" s="509" customFormat="1">
      <c r="B209" s="529">
        <v>87</v>
      </c>
      <c r="C209" s="530" t="s">
        <v>215</v>
      </c>
      <c r="D209" s="750"/>
      <c r="E209" s="529" t="s">
        <v>7</v>
      </c>
      <c r="F209" s="1476">
        <f>_xlfn.XLOOKUP(M209,[1]VIII_CII_A_1!$AI:$AI,[1]VIII_CII_A_1!$T:$T)</f>
        <v>3.9149546231250016</v>
      </c>
      <c r="G209" s="1476"/>
      <c r="M209" s="509" t="s">
        <v>2343</v>
      </c>
    </row>
    <row r="210" spans="2:14" s="509" customFormat="1">
      <c r="B210" s="529">
        <v>88</v>
      </c>
      <c r="C210" s="530" t="s">
        <v>454</v>
      </c>
      <c r="D210" s="750"/>
      <c r="E210" s="529" t="s">
        <v>7</v>
      </c>
      <c r="F210" s="1476">
        <f>_xlfn.XLOOKUP(M210,[1]VIII_CII_A_1!$AI:$AI,[1]VIII_CII_A_1!$T:$T)</f>
        <v>3.8194679250000014</v>
      </c>
      <c r="G210" s="1476"/>
      <c r="M210" s="509" t="s">
        <v>2344</v>
      </c>
    </row>
    <row r="211" spans="2:14" s="509" customFormat="1">
      <c r="B211" s="529">
        <v>89</v>
      </c>
      <c r="C211" s="530" t="s">
        <v>452</v>
      </c>
      <c r="D211" s="750"/>
      <c r="E211" s="529" t="s">
        <v>7</v>
      </c>
      <c r="F211" s="1476">
        <f>_xlfn.XLOOKUP(M211,[1]VIII_CII_A_1!$AI:$AI,[1]VIII_CII_A_1!$T:$T)</f>
        <v>3.637588500000001</v>
      </c>
      <c r="G211" s="1476"/>
      <c r="M211" s="509" t="s">
        <v>2345</v>
      </c>
    </row>
    <row r="212" spans="2:14" s="509" customFormat="1">
      <c r="B212" s="529">
        <v>90</v>
      </c>
      <c r="C212" s="530" t="s">
        <v>16</v>
      </c>
      <c r="D212" s="750"/>
      <c r="E212" s="529" t="s">
        <v>7</v>
      </c>
      <c r="F212" s="1476">
        <f>_xlfn.XLOOKUP(M212,[1]VIII_CII_A_1!$AI:$AI,[1]VIII_CII_A_1!$T:$T)</f>
        <v>3.4643700000000006</v>
      </c>
      <c r="G212" s="1476"/>
      <c r="M212" s="509" t="s">
        <v>2346</v>
      </c>
    </row>
    <row r="213" spans="2:14" s="509" customFormat="1">
      <c r="B213" s="1503" t="s">
        <v>2794</v>
      </c>
      <c r="C213" s="1503"/>
      <c r="D213" s="1503"/>
      <c r="E213" s="1504"/>
      <c r="F213" s="1456" t="s">
        <v>19</v>
      </c>
      <c r="G213" s="1456"/>
    </row>
    <row r="214" spans="2:14" s="509" customFormat="1" ht="12.75" customHeight="1">
      <c r="B214" s="529">
        <v>91</v>
      </c>
      <c r="C214" s="530" t="s">
        <v>2795</v>
      </c>
      <c r="D214" s="530"/>
      <c r="E214" s="529" t="s">
        <v>7</v>
      </c>
      <c r="F214" s="1476">
        <f>_xlfn.XLOOKUP(M214,[1]VIII_CII_A_1!$AI:$AI,[1]VIII_CII_A_1!$T:$T)</f>
        <v>2.5</v>
      </c>
      <c r="G214" s="1476" t="s">
        <v>324</v>
      </c>
      <c r="H214" s="516"/>
      <c r="M214" s="509" t="s">
        <v>2347</v>
      </c>
    </row>
    <row r="215" spans="2:14" s="509" customFormat="1" ht="12.75" customHeight="1">
      <c r="B215" s="529">
        <v>92</v>
      </c>
      <c r="C215" s="530" t="s">
        <v>455</v>
      </c>
      <c r="D215" s="530"/>
      <c r="E215" s="529" t="s">
        <v>131</v>
      </c>
      <c r="F215" s="1476">
        <f>_xlfn.XLOOKUP(M215,[1]VIII_CII_A_1!$AI:$AI,[1]VIII_CII_A_1!$T:$T)</f>
        <v>1.6672250000000002</v>
      </c>
      <c r="G215" s="1476" t="s">
        <v>324</v>
      </c>
      <c r="H215" s="516"/>
      <c r="M215" s="509" t="s">
        <v>2348</v>
      </c>
    </row>
    <row r="216" spans="2:14" s="509" customFormat="1">
      <c r="B216" s="529">
        <v>93</v>
      </c>
      <c r="C216" s="530" t="s">
        <v>455</v>
      </c>
      <c r="D216" s="530"/>
      <c r="E216" s="529" t="s">
        <v>33</v>
      </c>
      <c r="F216" s="1476">
        <f>_xlfn.XLOOKUP(M216,[1]VIII_CII_A_1!$AI:$AI,[1]VIII_CII_A_1!$T:$T)</f>
        <v>1.6508583333333335</v>
      </c>
      <c r="G216" s="1476" t="s">
        <v>324</v>
      </c>
      <c r="H216" s="516"/>
      <c r="M216" s="509" t="s">
        <v>2349</v>
      </c>
    </row>
    <row r="217" spans="2:14" ht="23.1" customHeight="1">
      <c r="B217" s="1462" t="s">
        <v>2828</v>
      </c>
      <c r="C217" s="1462"/>
      <c r="D217" s="1462"/>
      <c r="E217" s="1462"/>
      <c r="F217" s="1462"/>
      <c r="G217" s="1462"/>
      <c r="N217" s="507"/>
    </row>
    <row r="218" spans="2:14">
      <c r="B218" s="1463" t="s">
        <v>2799</v>
      </c>
      <c r="C218" s="1464"/>
      <c r="D218" s="1464"/>
      <c r="E218" s="1464"/>
      <c r="F218" s="1464"/>
      <c r="G218" s="1465"/>
      <c r="H218" s="526"/>
      <c r="N218" s="507"/>
    </row>
    <row r="219" spans="2:14">
      <c r="B219" s="1469" t="s">
        <v>456</v>
      </c>
      <c r="C219" s="1470"/>
      <c r="D219" s="1470"/>
      <c r="E219" s="1471"/>
      <c r="F219" s="1466" t="s">
        <v>19</v>
      </c>
      <c r="G219" s="1466"/>
      <c r="N219" s="507"/>
    </row>
    <row r="220" spans="2:14" s="513" customFormat="1" ht="24.75" customHeight="1">
      <c r="B220" s="519" t="s">
        <v>2781</v>
      </c>
      <c r="C220" s="737" t="s">
        <v>457</v>
      </c>
      <c r="D220" s="751" t="s">
        <v>388</v>
      </c>
      <c r="E220" s="524" t="s">
        <v>7</v>
      </c>
      <c r="F220" s="1476">
        <f>_xlfn.XLOOKUP(M220,[1]VIII_CII_A_1!$AI:$AI,[1]VIII_CII_A_1!$T:$T)</f>
        <v>2.8800000000000003</v>
      </c>
      <c r="G220" s="1476" t="s">
        <v>324</v>
      </c>
      <c r="H220" s="179"/>
      <c r="K220" s="516"/>
      <c r="L220" s="515"/>
      <c r="M220" s="866" t="s">
        <v>2350</v>
      </c>
    </row>
    <row r="221" spans="2:14" s="513" customFormat="1">
      <c r="B221" s="1512" t="s">
        <v>2782</v>
      </c>
      <c r="C221" s="1534" t="s">
        <v>1068</v>
      </c>
      <c r="D221" s="751" t="s">
        <v>90</v>
      </c>
      <c r="E221" s="523" t="s">
        <v>7</v>
      </c>
      <c r="F221" s="1476">
        <f>_xlfn.XLOOKUP(M221,[1]VIII_CII_A_1!$AI:$AI,[1]VIII_CII_A_1!$T:$T)</f>
        <v>2.5344000000000007</v>
      </c>
      <c r="G221" s="1476" t="s">
        <v>324</v>
      </c>
      <c r="H221" s="179"/>
      <c r="K221" s="516"/>
      <c r="L221" s="515"/>
      <c r="M221" s="866" t="s">
        <v>2351</v>
      </c>
    </row>
    <row r="222" spans="2:14" s="513" customFormat="1">
      <c r="B222" s="1513"/>
      <c r="C222" s="1535"/>
      <c r="D222" s="751" t="s">
        <v>485</v>
      </c>
      <c r="E222" s="520" t="s">
        <v>7</v>
      </c>
      <c r="F222" s="1476">
        <f>_xlfn.XLOOKUP(M222,[1]VIII_CII_A_1!$AI:$AI,[1]VIII_CII_A_1!$T:$T)</f>
        <v>2.0337696000000003</v>
      </c>
      <c r="G222" s="1476" t="s">
        <v>324</v>
      </c>
      <c r="H222" s="179"/>
      <c r="K222" s="516"/>
      <c r="L222" s="515"/>
      <c r="M222" s="866" t="s">
        <v>2352</v>
      </c>
    </row>
    <row r="223" spans="2:14" s="513" customFormat="1">
      <c r="B223" s="1514"/>
      <c r="C223" s="1536"/>
      <c r="D223" s="751" t="s">
        <v>34</v>
      </c>
      <c r="E223" s="520" t="s">
        <v>7</v>
      </c>
      <c r="F223" s="1476">
        <f>_xlfn.XLOOKUP(M223,[1]VIII_CII_A_1!$AI:$AI,[1]VIII_CII_A_1!$T:$T)</f>
        <v>1.7287576601671311</v>
      </c>
      <c r="G223" s="1476" t="s">
        <v>324</v>
      </c>
      <c r="H223" s="179"/>
      <c r="K223" s="516"/>
      <c r="L223" s="515"/>
      <c r="M223" s="866" t="s">
        <v>2353</v>
      </c>
    </row>
    <row r="224" spans="2:14" s="513" customFormat="1">
      <c r="B224" s="1512" t="s">
        <v>2783</v>
      </c>
      <c r="C224" s="1509" t="s">
        <v>2801</v>
      </c>
      <c r="D224" s="751" t="s">
        <v>1069</v>
      </c>
      <c r="E224" s="520" t="s">
        <v>7</v>
      </c>
      <c r="F224" s="1476">
        <f>_xlfn.XLOOKUP(M224,[1]VIII_CII_A_1!$AI:$AI,[1]VIII_CII_A_1!$T:$T)</f>
        <v>2.36</v>
      </c>
      <c r="G224" s="1476" t="s">
        <v>324</v>
      </c>
      <c r="K224" s="516"/>
      <c r="L224" s="515"/>
      <c r="M224" s="866" t="s">
        <v>2354</v>
      </c>
    </row>
    <row r="225" spans="2:26" s="513" customFormat="1">
      <c r="B225" s="1513"/>
      <c r="C225" s="1510"/>
      <c r="D225" s="751" t="s">
        <v>89</v>
      </c>
      <c r="E225" s="520" t="s">
        <v>7</v>
      </c>
      <c r="F225" s="1476">
        <f>_xlfn.XLOOKUP(M225,[1]VIII_CII_A_1!$AI:$AI,[1]VIII_CII_A_1!$T:$T)</f>
        <v>2.1240000000000001</v>
      </c>
      <c r="G225" s="1476" t="s">
        <v>324</v>
      </c>
      <c r="K225" s="516"/>
      <c r="L225" s="515"/>
      <c r="M225" s="866" t="s">
        <v>2355</v>
      </c>
    </row>
    <row r="226" spans="2:26" s="513" customFormat="1">
      <c r="B226" s="1513"/>
      <c r="C226" s="1510"/>
      <c r="D226" s="751" t="s">
        <v>90</v>
      </c>
      <c r="E226" s="520" t="s">
        <v>7</v>
      </c>
      <c r="F226" s="1476">
        <f>_xlfn.XLOOKUP(M226,[1]VIII_CII_A_1!$AI:$AI,[1]VIII_CII_A_1!$T:$T)</f>
        <v>1.9116000000000002</v>
      </c>
      <c r="G226" s="1476" t="s">
        <v>324</v>
      </c>
      <c r="K226" s="516"/>
      <c r="L226" s="515"/>
      <c r="M226" s="866" t="s">
        <v>2356</v>
      </c>
    </row>
    <row r="227" spans="2:26" s="513" customFormat="1">
      <c r="B227" s="1514"/>
      <c r="C227" s="1511"/>
      <c r="D227" s="751" t="s">
        <v>1063</v>
      </c>
      <c r="E227" s="517" t="s">
        <v>7</v>
      </c>
      <c r="F227" s="1476">
        <f>_xlfn.XLOOKUP(M227,[1]VIII_CII_A_1!$AI:$AI,[1]VIII_CII_A_1!$T:$T)</f>
        <v>1.7204400000000002</v>
      </c>
      <c r="G227" s="1476" t="s">
        <v>324</v>
      </c>
      <c r="K227" s="516"/>
      <c r="L227" s="515"/>
      <c r="M227" s="866" t="s">
        <v>2357</v>
      </c>
    </row>
    <row r="228" spans="2:26" s="513" customFormat="1">
      <c r="B228" s="1512" t="s">
        <v>2784</v>
      </c>
      <c r="C228" s="1525" t="s">
        <v>2802</v>
      </c>
      <c r="D228" s="751" t="s">
        <v>1039</v>
      </c>
      <c r="E228" s="520" t="s">
        <v>32</v>
      </c>
      <c r="F228" s="1476">
        <f>_xlfn.XLOOKUP(M228,[1]VIII_CII_A_1!$AI:$AI,[1]VIII_CII_A_1!$T:$T)</f>
        <v>1.9116000000000002</v>
      </c>
      <c r="G228" s="1476" t="s">
        <v>324</v>
      </c>
      <c r="K228" s="516"/>
      <c r="L228" s="515"/>
      <c r="M228" s="866" t="s">
        <v>2358</v>
      </c>
    </row>
    <row r="229" spans="2:26" s="513" customFormat="1">
      <c r="B229" s="1513"/>
      <c r="C229" s="1526"/>
      <c r="D229" s="751" t="s">
        <v>1064</v>
      </c>
      <c r="E229" s="520" t="s">
        <v>32</v>
      </c>
      <c r="F229" s="1476">
        <f>_xlfn.XLOOKUP(M229,[1]VIII_CII_A_1!$AI:$AI,[1]VIII_CII_A_1!$T:$T)</f>
        <v>1.8160200000000002</v>
      </c>
      <c r="G229" s="1476" t="s">
        <v>324</v>
      </c>
      <c r="K229" s="516"/>
      <c r="L229" s="515"/>
      <c r="M229" s="866" t="s">
        <v>2359</v>
      </c>
    </row>
    <row r="230" spans="2:26" s="513" customFormat="1">
      <c r="B230" s="1513"/>
      <c r="C230" s="1526"/>
      <c r="D230" s="751" t="s">
        <v>1065</v>
      </c>
      <c r="E230" s="520" t="s">
        <v>32</v>
      </c>
      <c r="F230" s="1476">
        <f>_xlfn.XLOOKUP(M230,[1]VIII_CII_A_1!$AI:$AI,[1]VIII_CII_A_1!$T:$T)</f>
        <v>1.7252190000000001</v>
      </c>
      <c r="G230" s="1476" t="s">
        <v>324</v>
      </c>
      <c r="K230" s="516"/>
      <c r="L230" s="515"/>
      <c r="M230" s="866" t="s">
        <v>2360</v>
      </c>
    </row>
    <row r="231" spans="2:26" s="513" customFormat="1" ht="25.5">
      <c r="B231" s="1514"/>
      <c r="C231" s="1527"/>
      <c r="D231" s="751" t="s">
        <v>1066</v>
      </c>
      <c r="E231" s="520" t="s">
        <v>32</v>
      </c>
      <c r="F231" s="1476">
        <f>_xlfn.XLOOKUP(M231,[1]VIII_CII_A_1!$AI:$AI,[1]VIII_CII_A_1!$T:$T)</f>
        <v>1.6389580500000001</v>
      </c>
      <c r="G231" s="1476" t="s">
        <v>324</v>
      </c>
      <c r="K231" s="516"/>
      <c r="L231" s="515"/>
      <c r="M231" s="866" t="s">
        <v>2361</v>
      </c>
    </row>
    <row r="232" spans="2:26" s="513" customFormat="1">
      <c r="B232" s="1512" t="s">
        <v>1075</v>
      </c>
      <c r="C232" s="1522" t="s">
        <v>2803</v>
      </c>
      <c r="D232" s="523" t="s">
        <v>1070</v>
      </c>
      <c r="E232" s="520" t="s">
        <v>33</v>
      </c>
      <c r="F232" s="1476">
        <f>_xlfn.XLOOKUP(M232,[1]VIII_CII_A_1!$AI:$AI,[1]VIII_CII_A_1!$T:$T)</f>
        <v>1.7252190000000001</v>
      </c>
      <c r="G232" s="1476" t="s">
        <v>324</v>
      </c>
      <c r="K232" s="516"/>
      <c r="L232" s="515"/>
      <c r="M232" s="866" t="s">
        <v>2362</v>
      </c>
    </row>
    <row r="233" spans="2:26" s="513" customFormat="1">
      <c r="B233" s="1513"/>
      <c r="C233" s="1523"/>
      <c r="D233" s="523" t="s">
        <v>799</v>
      </c>
      <c r="E233" s="520" t="s">
        <v>33</v>
      </c>
      <c r="F233" s="1476">
        <f>_xlfn.XLOOKUP(M233,[1]VIII_CII_A_1!$AI:$AI,[1]VIII_CII_A_1!$T:$T)</f>
        <v>1.6389580500000001</v>
      </c>
      <c r="G233" s="1476" t="s">
        <v>324</v>
      </c>
      <c r="K233" s="516"/>
      <c r="L233" s="515"/>
      <c r="M233" s="866" t="s">
        <v>2363</v>
      </c>
    </row>
    <row r="234" spans="2:26" s="513" customFormat="1">
      <c r="B234" s="1513"/>
      <c r="C234" s="1523"/>
      <c r="D234" s="523" t="s">
        <v>869</v>
      </c>
      <c r="E234" s="520" t="s">
        <v>33</v>
      </c>
      <c r="F234" s="1476">
        <f>_xlfn.XLOOKUP(M234,[1]VIII_CII_A_1!$AI:$AI,[1]VIII_CII_A_1!$T:$T)</f>
        <v>1.5570101475</v>
      </c>
      <c r="G234" s="1476" t="s">
        <v>324</v>
      </c>
      <c r="K234" s="516"/>
      <c r="L234" s="515"/>
      <c r="M234" s="866" t="s">
        <v>2364</v>
      </c>
    </row>
    <row r="235" spans="2:26" s="513" customFormat="1">
      <c r="B235" s="1514"/>
      <c r="C235" s="1524"/>
      <c r="D235" s="523" t="s">
        <v>34</v>
      </c>
      <c r="E235" s="520" t="s">
        <v>33</v>
      </c>
      <c r="F235" s="1476">
        <f>_xlfn.XLOOKUP(M235,[1]VIII_CII_A_1!$AI:$AI,[1]VIII_CII_A_1!$T:$T)</f>
        <v>1.479159640125</v>
      </c>
      <c r="G235" s="1476" t="s">
        <v>324</v>
      </c>
      <c r="K235" s="516"/>
      <c r="L235" s="515"/>
      <c r="M235" s="866" t="s">
        <v>2365</v>
      </c>
    </row>
    <row r="236" spans="2:26" s="513" customFormat="1" ht="51">
      <c r="B236" s="522" t="s">
        <v>1076</v>
      </c>
      <c r="C236" s="521" t="s">
        <v>458</v>
      </c>
      <c r="D236" s="523" t="s">
        <v>324</v>
      </c>
      <c r="E236" s="520" t="s">
        <v>324</v>
      </c>
      <c r="F236" s="1476">
        <f>_xlfn.XLOOKUP(M236,[1]VIII_CII_A_1!$AI:$AI,[1]VIII_CII_A_1!$T:$T)</f>
        <v>1.5570101475</v>
      </c>
      <c r="G236" s="1476" t="s">
        <v>324</v>
      </c>
      <c r="K236" s="516"/>
      <c r="L236" s="515"/>
      <c r="M236" s="866" t="s">
        <v>2366</v>
      </c>
    </row>
    <row r="237" spans="2:26" s="513" customFormat="1" ht="51">
      <c r="B237" s="522" t="s">
        <v>1077</v>
      </c>
      <c r="C237" s="521" t="s">
        <v>459</v>
      </c>
      <c r="D237" s="523" t="s">
        <v>324</v>
      </c>
      <c r="E237" s="520" t="s">
        <v>324</v>
      </c>
      <c r="F237" s="1476">
        <f>_xlfn.XLOOKUP(M237,[1]VIII_CII_A_1!$AI:$AI,[1]VIII_CII_A_1!$T:$T)</f>
        <v>1.479159640125</v>
      </c>
      <c r="G237" s="1476" t="s">
        <v>324</v>
      </c>
      <c r="K237" s="516"/>
      <c r="L237" s="515"/>
      <c r="M237" s="866" t="s">
        <v>2367</v>
      </c>
      <c r="O237" s="563"/>
      <c r="P237" s="507"/>
      <c r="Q237" s="507"/>
      <c r="R237" s="507"/>
      <c r="S237" s="508"/>
      <c r="T237" s="507"/>
      <c r="U237" s="507"/>
      <c r="V237" s="507"/>
      <c r="W237" s="507"/>
      <c r="X237" s="507"/>
      <c r="Y237" s="507"/>
      <c r="Z237" s="507"/>
    </row>
    <row r="238" spans="2:26" s="513" customFormat="1" ht="27" customHeight="1">
      <c r="B238" s="522" t="s">
        <v>1078</v>
      </c>
      <c r="C238" s="521" t="s">
        <v>1072</v>
      </c>
      <c r="D238" s="523" t="s">
        <v>1073</v>
      </c>
      <c r="E238" s="520" t="s">
        <v>157</v>
      </c>
      <c r="F238" s="1476">
        <f>_xlfn.XLOOKUP(M238,[1]VIII_CII_A_1!$AI:$AI,[1]VIII_CII_A_1!$T:$T)</f>
        <v>1.5570101475</v>
      </c>
      <c r="G238" s="1476" t="s">
        <v>324</v>
      </c>
      <c r="K238" s="516"/>
      <c r="L238" s="515"/>
      <c r="M238" s="866" t="s">
        <v>2368</v>
      </c>
      <c r="O238" s="407"/>
      <c r="P238" s="407"/>
      <c r="Q238" s="407"/>
      <c r="R238" s="407"/>
      <c r="S238" s="407"/>
      <c r="T238" s="407"/>
      <c r="U238" s="407"/>
      <c r="V238" s="407"/>
      <c r="W238" s="407"/>
      <c r="X238" s="407"/>
      <c r="Y238" s="407"/>
      <c r="Z238" s="407"/>
    </row>
    <row r="239" spans="2:26" s="513" customFormat="1">
      <c r="B239" s="522" t="s">
        <v>1079</v>
      </c>
      <c r="C239" s="521" t="s">
        <v>1071</v>
      </c>
      <c r="D239" s="523" t="s">
        <v>34</v>
      </c>
      <c r="E239" s="520" t="s">
        <v>157</v>
      </c>
      <c r="F239" s="1476">
        <f>_xlfn.XLOOKUP(M239,[1]VIII_CII_A_1!$AI:$AI,[1]VIII_CII_A_1!$T:$T)</f>
        <v>1.479159640125</v>
      </c>
      <c r="G239" s="1476" t="s">
        <v>324</v>
      </c>
      <c r="K239" s="516"/>
      <c r="L239" s="515"/>
      <c r="M239" s="866" t="s">
        <v>2369</v>
      </c>
      <c r="O239" s="407"/>
      <c r="P239" s="407"/>
      <c r="Q239" s="407"/>
      <c r="R239" s="407"/>
      <c r="S239" s="407"/>
      <c r="T239" s="407"/>
      <c r="U239" s="407"/>
      <c r="V239" s="407"/>
      <c r="W239" s="407"/>
      <c r="X239" s="407"/>
      <c r="Y239" s="407"/>
      <c r="Z239" s="407"/>
    </row>
    <row r="240" spans="2:26" s="513" customFormat="1">
      <c r="B240" s="519" t="s">
        <v>2891</v>
      </c>
      <c r="C240" s="518" t="s">
        <v>1074</v>
      </c>
      <c r="D240" s="524" t="s">
        <v>1067</v>
      </c>
      <c r="E240" s="517" t="s">
        <v>157</v>
      </c>
      <c r="F240" s="1476">
        <f>_xlfn.XLOOKUP(M240,[1]VIII_CII_A_1!$AI:$AI,[1]VIII_CII_A_1!$T:$T)</f>
        <v>1.5180848938125</v>
      </c>
      <c r="G240" s="1476" t="s">
        <v>324</v>
      </c>
      <c r="K240" s="516"/>
      <c r="L240" s="515"/>
      <c r="M240" s="866" t="s">
        <v>2370</v>
      </c>
      <c r="O240" s="407"/>
      <c r="P240" s="407"/>
      <c r="Q240" s="407"/>
      <c r="R240" s="407"/>
      <c r="S240" s="407"/>
      <c r="T240" s="407"/>
      <c r="U240" s="407"/>
      <c r="V240" s="407"/>
      <c r="W240" s="407"/>
      <c r="X240" s="407"/>
      <c r="Y240" s="407"/>
      <c r="Z240" s="407"/>
    </row>
    <row r="241" spans="2:26" ht="26.25" customHeight="1">
      <c r="B241" s="1457" t="s">
        <v>2829</v>
      </c>
      <c r="C241" s="1457"/>
      <c r="D241" s="1457"/>
      <c r="E241" s="1457"/>
      <c r="F241" s="1457"/>
      <c r="G241" s="1457"/>
      <c r="H241" s="508"/>
      <c r="I241" s="508"/>
      <c r="J241" s="508"/>
      <c r="K241" s="508"/>
      <c r="O241" s="514"/>
      <c r="P241" s="514"/>
      <c r="Q241" s="514"/>
      <c r="R241" s="514"/>
      <c r="S241" s="514"/>
      <c r="T241" s="514"/>
      <c r="U241" s="514"/>
      <c r="V241" s="514"/>
      <c r="W241" s="514"/>
      <c r="X241" s="514"/>
      <c r="Y241" s="514"/>
      <c r="Z241" s="514"/>
    </row>
    <row r="242" spans="2:26">
      <c r="B242" s="1571" t="s">
        <v>2774</v>
      </c>
      <c r="C242" s="1572"/>
      <c r="D242" s="1572"/>
      <c r="E242" s="1573"/>
      <c r="F242" s="1492" t="s">
        <v>2671</v>
      </c>
      <c r="G242" s="1493"/>
      <c r="H242" s="508"/>
      <c r="I242" s="508"/>
      <c r="J242" s="508"/>
      <c r="K242" s="508"/>
      <c r="L242" s="508"/>
      <c r="M242" s="508"/>
      <c r="O242" s="514"/>
      <c r="P242" s="514"/>
      <c r="Q242" s="514"/>
      <c r="R242" s="514"/>
      <c r="S242" s="514"/>
      <c r="T242" s="514"/>
      <c r="U242" s="514"/>
      <c r="V242" s="514"/>
      <c r="W242" s="514"/>
      <c r="X242" s="514"/>
      <c r="Y242" s="514"/>
      <c r="Z242" s="514"/>
    </row>
    <row r="243" spans="2:26">
      <c r="B243" s="555">
        <v>104</v>
      </c>
      <c r="C243" s="896" t="s">
        <v>444</v>
      </c>
      <c r="D243" s="896"/>
      <c r="E243" s="525" t="s">
        <v>7</v>
      </c>
      <c r="F243" s="1580">
        <v>5.4</v>
      </c>
      <c r="G243" s="1581"/>
      <c r="H243" s="508"/>
      <c r="I243" s="508"/>
      <c r="J243" s="508"/>
      <c r="K243" s="508"/>
      <c r="L243" s="508"/>
      <c r="M243" s="508"/>
      <c r="O243" s="514"/>
      <c r="P243" s="514"/>
      <c r="Q243" s="514"/>
      <c r="R243" s="514"/>
      <c r="S243" s="514"/>
      <c r="T243" s="514"/>
      <c r="U243" s="514"/>
      <c r="V243" s="514"/>
      <c r="W243" s="514"/>
      <c r="X243" s="514"/>
      <c r="Y243" s="514"/>
      <c r="Z243" s="514"/>
    </row>
    <row r="244" spans="2:26">
      <c r="B244" s="555">
        <v>105</v>
      </c>
      <c r="C244" s="896" t="s">
        <v>445</v>
      </c>
      <c r="D244" s="896"/>
      <c r="E244" s="525" t="s">
        <v>7</v>
      </c>
      <c r="F244" s="1580">
        <v>5.1896103896103778</v>
      </c>
      <c r="G244" s="1581"/>
      <c r="H244" s="508"/>
      <c r="I244" s="508"/>
      <c r="J244" s="508"/>
      <c r="K244" s="508"/>
      <c r="L244" s="508"/>
      <c r="M244" s="508"/>
      <c r="O244" s="514"/>
      <c r="P244" s="514"/>
      <c r="Q244" s="514"/>
      <c r="R244" s="514"/>
      <c r="S244" s="514"/>
      <c r="T244" s="514"/>
      <c r="U244" s="514"/>
      <c r="V244" s="514"/>
      <c r="W244" s="514"/>
    </row>
    <row r="245" spans="2:26" ht="14.1" customHeight="1">
      <c r="B245" s="555">
        <v>106</v>
      </c>
      <c r="C245" s="554" t="s">
        <v>446</v>
      </c>
      <c r="D245" s="554"/>
      <c r="E245" s="554" t="s">
        <v>7</v>
      </c>
      <c r="F245" s="1580">
        <v>4.7827227173610485</v>
      </c>
      <c r="G245" s="1581"/>
      <c r="H245" s="508"/>
      <c r="I245" s="508"/>
      <c r="J245" s="508"/>
      <c r="K245" s="508"/>
      <c r="L245" s="508"/>
      <c r="M245" s="508"/>
      <c r="O245" s="514"/>
      <c r="P245" s="514"/>
      <c r="Q245" s="514"/>
      <c r="R245" s="514"/>
      <c r="S245" s="514"/>
      <c r="T245" s="514"/>
      <c r="U245" s="514"/>
      <c r="V245" s="514"/>
      <c r="W245" s="514"/>
      <c r="X245" s="514"/>
      <c r="Y245" s="514"/>
      <c r="Z245" s="514"/>
    </row>
    <row r="246" spans="2:26">
      <c r="B246" s="555">
        <v>107</v>
      </c>
      <c r="C246" s="554" t="s">
        <v>447</v>
      </c>
      <c r="D246" s="554"/>
      <c r="E246" s="554" t="s">
        <v>7</v>
      </c>
      <c r="F246" s="1580">
        <v>4.7266500925577715</v>
      </c>
      <c r="G246" s="1581"/>
      <c r="H246" s="508"/>
      <c r="I246" s="508"/>
      <c r="J246" s="508"/>
      <c r="K246" s="508"/>
      <c r="L246" s="508"/>
      <c r="M246" s="508"/>
      <c r="O246" s="753"/>
    </row>
    <row r="247" spans="2:26">
      <c r="B247" s="1469" t="s">
        <v>2796</v>
      </c>
      <c r="C247" s="1470"/>
      <c r="D247" s="1470"/>
      <c r="E247" s="1471"/>
      <c r="F247" s="1466" t="s">
        <v>19</v>
      </c>
      <c r="G247" s="1466"/>
      <c r="H247" s="508"/>
      <c r="I247" s="508"/>
      <c r="J247" s="508"/>
      <c r="K247" s="508"/>
      <c r="L247" s="508"/>
      <c r="M247" s="508"/>
      <c r="N247" s="507"/>
    </row>
    <row r="248" spans="2:26" ht="57.6" customHeight="1">
      <c r="B248" s="1576">
        <v>108</v>
      </c>
      <c r="C248" s="1531" t="s">
        <v>1080</v>
      </c>
      <c r="D248" s="897" t="s">
        <v>1081</v>
      </c>
      <c r="E248" s="898" t="s">
        <v>7</v>
      </c>
      <c r="F248" s="1574">
        <f>[1]VIII_CII_A_1!$V$466</f>
        <v>4.1463414634146343</v>
      </c>
      <c r="G248" s="1575" t="s">
        <v>324</v>
      </c>
      <c r="H248" s="526"/>
      <c r="I248" s="526"/>
      <c r="J248" s="526"/>
      <c r="K248" s="526"/>
      <c r="L248" s="526"/>
    </row>
    <row r="249" spans="2:26" s="526" customFormat="1" ht="57.6" customHeight="1">
      <c r="B249" s="1577"/>
      <c r="C249" s="1532"/>
      <c r="D249" s="740" t="s">
        <v>448</v>
      </c>
      <c r="E249" s="898" t="s">
        <v>7</v>
      </c>
      <c r="F249" s="1574">
        <f>[1]VIII_CII_A_1!$V$467</f>
        <v>3.7317073170731709</v>
      </c>
      <c r="G249" s="1575" t="s">
        <v>324</v>
      </c>
    </row>
    <row r="250" spans="2:26" ht="57.6" customHeight="1">
      <c r="B250" s="1577"/>
      <c r="C250" s="1532"/>
      <c r="D250" s="740" t="s">
        <v>449</v>
      </c>
      <c r="E250" s="897" t="s">
        <v>7</v>
      </c>
      <c r="F250" s="1574">
        <f>[1]VIII_CII_A_1!$V$468</f>
        <v>3.3585365853658535</v>
      </c>
      <c r="G250" s="1575" t="s">
        <v>324</v>
      </c>
      <c r="H250" s="526"/>
      <c r="I250" s="526"/>
      <c r="J250" s="526"/>
      <c r="K250" s="526"/>
      <c r="L250" s="526"/>
    </row>
    <row r="251" spans="2:26" ht="53.1" customHeight="1">
      <c r="B251" s="1578"/>
      <c r="C251" s="1533"/>
      <c r="D251" s="740" t="s">
        <v>321</v>
      </c>
      <c r="E251" s="897" t="s">
        <v>7</v>
      </c>
      <c r="F251" s="1574">
        <f>[1]VIII_CII_A_1!$V$469</f>
        <v>3.0226829268292681</v>
      </c>
      <c r="G251" s="1575" t="s">
        <v>324</v>
      </c>
      <c r="H251" s="526"/>
      <c r="I251" s="526"/>
      <c r="J251" s="526"/>
      <c r="K251" s="526"/>
      <c r="L251" s="526"/>
    </row>
    <row r="252" spans="2:26" ht="58.35" customHeight="1">
      <c r="B252" s="1579">
        <v>109</v>
      </c>
      <c r="C252" s="1531" t="s">
        <v>1082</v>
      </c>
      <c r="D252" s="898" t="s">
        <v>1083</v>
      </c>
      <c r="E252" s="898" t="s">
        <v>33</v>
      </c>
      <c r="F252" s="1574">
        <v>2.2664814814814789</v>
      </c>
      <c r="G252" s="1575" t="s">
        <v>324</v>
      </c>
      <c r="H252" s="526"/>
      <c r="I252" s="526"/>
      <c r="J252" s="526"/>
      <c r="K252" s="526"/>
      <c r="L252" s="526"/>
    </row>
    <row r="253" spans="2:26" ht="58.35" customHeight="1">
      <c r="B253" s="1579"/>
      <c r="C253" s="1532"/>
      <c r="D253" s="529" t="s">
        <v>450</v>
      </c>
      <c r="E253" s="897" t="s">
        <v>33</v>
      </c>
      <c r="F253" s="1574">
        <v>2.1934722222222254</v>
      </c>
      <c r="G253" s="1575" t="s">
        <v>324</v>
      </c>
      <c r="H253" s="526"/>
      <c r="I253" s="526"/>
      <c r="J253" s="526"/>
      <c r="K253" s="526"/>
      <c r="L253" s="526"/>
    </row>
    <row r="254" spans="2:26" ht="58.35" customHeight="1">
      <c r="B254" s="1579"/>
      <c r="C254" s="1532"/>
      <c r="D254" s="529" t="s">
        <v>451</v>
      </c>
      <c r="E254" s="897" t="s">
        <v>33</v>
      </c>
      <c r="F254" s="1574">
        <v>2.0766574074074078</v>
      </c>
      <c r="G254" s="1575" t="s">
        <v>324</v>
      </c>
      <c r="H254" s="526"/>
      <c r="I254" s="526"/>
      <c r="J254" s="526"/>
      <c r="K254" s="526"/>
      <c r="L254" s="526"/>
    </row>
    <row r="255" spans="2:26" ht="58.35" customHeight="1">
      <c r="B255" s="1579"/>
      <c r="C255" s="1533"/>
      <c r="D255" s="529" t="s">
        <v>321</v>
      </c>
      <c r="E255" s="897" t="s">
        <v>33</v>
      </c>
      <c r="F255" s="1574">
        <v>1.9744444444444422</v>
      </c>
      <c r="G255" s="1575" t="s">
        <v>324</v>
      </c>
      <c r="H255" s="526"/>
      <c r="I255" s="526"/>
      <c r="J255" s="526"/>
      <c r="K255" s="526"/>
      <c r="L255" s="526"/>
    </row>
    <row r="256" spans="2:26">
      <c r="B256" s="956"/>
      <c r="C256" s="956"/>
      <c r="D256" s="956"/>
      <c r="E256" s="956"/>
      <c r="F256" s="956"/>
      <c r="G256" s="956"/>
      <c r="H256" s="512"/>
      <c r="I256" s="512"/>
      <c r="J256" s="512"/>
      <c r="K256" s="508"/>
      <c r="O256" s="753"/>
    </row>
    <row r="257" spans="2:26">
      <c r="B257" s="536" t="s">
        <v>210</v>
      </c>
      <c r="C257" s="628"/>
      <c r="D257" s="628"/>
      <c r="E257" s="628"/>
      <c r="F257" s="754"/>
      <c r="G257" s="754"/>
      <c r="H257" s="755"/>
      <c r="I257" s="755"/>
      <c r="J257" s="755"/>
      <c r="K257" s="755"/>
      <c r="L257" s="756"/>
      <c r="M257" s="756"/>
      <c r="O257" s="753"/>
    </row>
    <row r="258" spans="2:26" ht="26.45" customHeight="1">
      <c r="B258" s="1467" t="s">
        <v>2901</v>
      </c>
      <c r="C258" s="1467"/>
      <c r="D258" s="1467"/>
      <c r="E258" s="1467"/>
      <c r="F258" s="1467"/>
      <c r="G258" s="1467"/>
      <c r="H258" s="755"/>
      <c r="I258" s="755"/>
      <c r="J258" s="755"/>
      <c r="K258" s="755"/>
      <c r="L258" s="756"/>
      <c r="M258" s="756"/>
      <c r="O258" s="753"/>
    </row>
    <row r="259" spans="2:26" ht="38.25" customHeight="1">
      <c r="B259" s="1467" t="s">
        <v>2902</v>
      </c>
      <c r="C259" s="1467"/>
      <c r="D259" s="1467"/>
      <c r="E259" s="1467"/>
      <c r="F259" s="1467"/>
      <c r="G259" s="1467"/>
      <c r="H259" s="755"/>
      <c r="I259" s="755"/>
      <c r="J259" s="755"/>
      <c r="K259" s="755"/>
      <c r="L259" s="756"/>
      <c r="M259" s="756"/>
      <c r="O259" s="753"/>
    </row>
    <row r="260" spans="2:26" ht="27.75" customHeight="1">
      <c r="B260" s="1467" t="s">
        <v>2797</v>
      </c>
      <c r="C260" s="1467"/>
      <c r="D260" s="1467"/>
      <c r="E260" s="1467"/>
      <c r="F260" s="1467"/>
      <c r="G260" s="1467"/>
      <c r="H260" s="755"/>
      <c r="I260" s="755"/>
      <c r="J260" s="755"/>
      <c r="K260" s="755"/>
      <c r="L260" s="756"/>
      <c r="M260" s="756"/>
      <c r="O260" s="753"/>
    </row>
    <row r="261" spans="2:26" ht="26.25" customHeight="1">
      <c r="B261" s="1467" t="s">
        <v>2892</v>
      </c>
      <c r="C261" s="1467"/>
      <c r="D261" s="1467"/>
      <c r="E261" s="1467"/>
      <c r="F261" s="1467"/>
      <c r="G261" s="1467"/>
      <c r="H261" s="755"/>
      <c r="I261" s="755"/>
      <c r="J261" s="755"/>
      <c r="K261" s="755"/>
      <c r="L261" s="756"/>
      <c r="M261" s="756"/>
      <c r="O261" s="753"/>
    </row>
    <row r="262" spans="2:26" ht="52.35" customHeight="1">
      <c r="B262" s="1467" t="s">
        <v>2893</v>
      </c>
      <c r="C262" s="1467"/>
      <c r="D262" s="1467"/>
      <c r="E262" s="1467"/>
      <c r="F262" s="1467"/>
      <c r="G262" s="1467"/>
      <c r="H262" s="755"/>
      <c r="I262" s="755"/>
      <c r="J262" s="755"/>
      <c r="L262" s="756"/>
      <c r="M262" s="756"/>
      <c r="O262" s="753"/>
    </row>
    <row r="263" spans="2:26" ht="38.25" customHeight="1">
      <c r="B263" s="1467" t="s">
        <v>2894</v>
      </c>
      <c r="C263" s="1467"/>
      <c r="D263" s="1467"/>
      <c r="E263" s="1467"/>
      <c r="F263" s="1467"/>
      <c r="G263" s="1467"/>
      <c r="H263" s="755"/>
      <c r="I263" s="755"/>
      <c r="J263" s="755"/>
      <c r="K263" s="755"/>
      <c r="L263" s="756"/>
      <c r="M263" s="756"/>
      <c r="O263" s="753"/>
    </row>
    <row r="264" spans="2:26" s="513" customFormat="1" ht="54.6" customHeight="1">
      <c r="B264" s="1467" t="s">
        <v>2895</v>
      </c>
      <c r="C264" s="1467"/>
      <c r="D264" s="1467"/>
      <c r="E264" s="1467"/>
      <c r="F264" s="1467"/>
      <c r="G264" s="1467"/>
      <c r="H264" s="511"/>
      <c r="I264" s="511"/>
      <c r="J264" s="511"/>
      <c r="K264" s="754"/>
      <c r="L264" s="757"/>
      <c r="M264" s="511"/>
      <c r="P264" s="507"/>
      <c r="Q264" s="507"/>
      <c r="R264" s="507"/>
      <c r="S264" s="507"/>
      <c r="T264" s="507"/>
      <c r="U264" s="507"/>
      <c r="V264" s="507"/>
      <c r="W264" s="507"/>
      <c r="X264" s="507"/>
      <c r="Y264" s="507"/>
      <c r="Z264" s="507"/>
    </row>
    <row r="265" spans="2:26" s="513" customFormat="1">
      <c r="B265" s="1467" t="s">
        <v>2896</v>
      </c>
      <c r="C265" s="1467"/>
      <c r="D265" s="1467"/>
      <c r="E265" s="1467"/>
      <c r="F265" s="1467"/>
      <c r="G265" s="1467"/>
      <c r="H265" s="511"/>
      <c r="I265" s="511"/>
      <c r="J265" s="511"/>
      <c r="K265" s="754"/>
      <c r="L265" s="757"/>
      <c r="M265" s="511"/>
    </row>
    <row r="266" spans="2:26" s="513" customFormat="1" ht="27" customHeight="1">
      <c r="B266" s="1467" t="s">
        <v>2897</v>
      </c>
      <c r="C266" s="1467"/>
      <c r="D266" s="1467"/>
      <c r="E266" s="1467"/>
      <c r="F266" s="1467"/>
      <c r="G266" s="1467"/>
      <c r="K266" s="516"/>
      <c r="L266" s="515"/>
    </row>
    <row r="267" spans="2:26" s="513" customFormat="1">
      <c r="B267" s="628"/>
      <c r="C267" s="628"/>
      <c r="D267" s="628"/>
      <c r="E267" s="628"/>
      <c r="F267" s="628"/>
      <c r="G267" s="628"/>
      <c r="K267" s="516"/>
      <c r="L267" s="515"/>
    </row>
    <row r="268" spans="2:26" s="557" customFormat="1" ht="35.25" customHeight="1">
      <c r="B268" s="1463" t="s">
        <v>2804</v>
      </c>
      <c r="C268" s="1464"/>
      <c r="D268" s="1464"/>
      <c r="E268" s="1465"/>
      <c r="F268" s="748"/>
      <c r="G268" s="748"/>
      <c r="H268" s="748"/>
      <c r="I268" s="748"/>
      <c r="J268" s="748"/>
    </row>
    <row r="269" spans="2:26" s="557" customFormat="1" ht="25.5">
      <c r="B269" s="561" t="s">
        <v>35</v>
      </c>
      <c r="C269" s="560" t="s">
        <v>2</v>
      </c>
      <c r="D269" s="735"/>
      <c r="E269" s="531" t="s">
        <v>3</v>
      </c>
      <c r="F269" s="526"/>
    </row>
    <row r="270" spans="2:26" s="557" customFormat="1" ht="15.75">
      <c r="B270" s="555">
        <v>110</v>
      </c>
      <c r="C270" s="559" t="s">
        <v>433</v>
      </c>
      <c r="D270" s="559"/>
      <c r="E270" s="525" t="s">
        <v>7</v>
      </c>
      <c r="F270" s="526"/>
    </row>
    <row r="271" spans="2:26" s="557" customFormat="1" ht="15.75">
      <c r="B271" s="555">
        <v>111</v>
      </c>
      <c r="C271" s="559" t="s">
        <v>434</v>
      </c>
      <c r="D271" s="559"/>
      <c r="E271" s="525" t="s">
        <v>7</v>
      </c>
      <c r="F271" s="509"/>
    </row>
    <row r="272" spans="2:26" s="557" customFormat="1" ht="15.75">
      <c r="B272" s="555">
        <v>112</v>
      </c>
      <c r="C272" s="558" t="s">
        <v>439</v>
      </c>
      <c r="D272" s="558"/>
      <c r="E272" s="554" t="s">
        <v>7</v>
      </c>
      <c r="F272" s="556"/>
    </row>
    <row r="273" spans="2:15" s="557" customFormat="1" ht="15.75" customHeight="1">
      <c r="B273" s="555">
        <v>113</v>
      </c>
      <c r="C273" s="558" t="s">
        <v>440</v>
      </c>
      <c r="D273" s="558"/>
      <c r="E273" s="554" t="s">
        <v>441</v>
      </c>
      <c r="F273" s="556"/>
      <c r="I273" s="514"/>
      <c r="J273" s="514"/>
      <c r="K273" s="514"/>
      <c r="L273" s="514"/>
      <c r="M273" s="514"/>
      <c r="N273" s="514"/>
      <c r="O273" s="514"/>
    </row>
    <row r="274" spans="2:15" s="557" customFormat="1" ht="15.75">
      <c r="B274" s="971">
        <v>114</v>
      </c>
      <c r="C274" s="972" t="s">
        <v>442</v>
      </c>
      <c r="D274" s="972"/>
      <c r="E274" s="973" t="s">
        <v>443</v>
      </c>
      <c r="F274" s="556"/>
      <c r="I274" s="514"/>
      <c r="J274" s="514"/>
      <c r="K274" s="514"/>
      <c r="L274" s="514"/>
      <c r="M274" s="514"/>
      <c r="N274" s="514"/>
      <c r="O274" s="514"/>
    </row>
    <row r="275" spans="2:15" s="557" customFormat="1" ht="15.75">
      <c r="B275" s="974"/>
      <c r="C275" s="975"/>
      <c r="D275" s="975"/>
      <c r="E275" s="975"/>
      <c r="F275" s="556"/>
      <c r="I275" s="514"/>
      <c r="J275" s="514"/>
      <c r="K275" s="514"/>
      <c r="L275" s="514"/>
      <c r="M275" s="514"/>
      <c r="N275" s="514"/>
      <c r="O275" s="514"/>
    </row>
    <row r="276" spans="2:15" ht="161.44999999999999" customHeight="1">
      <c r="B276" s="1528" t="s">
        <v>2798</v>
      </c>
      <c r="C276" s="1529"/>
      <c r="D276" s="1529"/>
      <c r="E276" s="1529"/>
      <c r="F276" s="1529"/>
      <c r="G276" s="1530"/>
      <c r="H276" s="752"/>
      <c r="N276" s="507"/>
    </row>
    <row r="277" spans="2:15" ht="42" customHeight="1">
      <c r="B277" s="1537" t="s">
        <v>2808</v>
      </c>
      <c r="C277" s="1538"/>
      <c r="D277" s="1538"/>
      <c r="E277" s="1538"/>
      <c r="F277" s="1538"/>
      <c r="G277" s="1539"/>
    </row>
    <row r="278" spans="2:15">
      <c r="B278" s="1510" t="s">
        <v>461</v>
      </c>
      <c r="C278" s="1515"/>
      <c r="D278" s="1515"/>
      <c r="E278" s="1515"/>
      <c r="F278" s="1515"/>
      <c r="G278" s="1516"/>
    </row>
    <row r="279" spans="2:15" ht="41.1" customHeight="1">
      <c r="B279" s="1510" t="s">
        <v>2809</v>
      </c>
      <c r="C279" s="1515"/>
      <c r="D279" s="1515"/>
      <c r="E279" s="1515"/>
      <c r="F279" s="1515"/>
      <c r="G279" s="1516"/>
    </row>
    <row r="280" spans="2:15" ht="58.35" customHeight="1">
      <c r="B280" s="1510" t="s">
        <v>2810</v>
      </c>
      <c r="C280" s="1515"/>
      <c r="D280" s="1515"/>
      <c r="E280" s="1515"/>
      <c r="F280" s="1515"/>
      <c r="G280" s="1516"/>
    </row>
    <row r="281" spans="2:15" ht="60" customHeight="1">
      <c r="B281" s="1510" t="s">
        <v>2811</v>
      </c>
      <c r="C281" s="1515"/>
      <c r="D281" s="1515"/>
      <c r="E281" s="1515"/>
      <c r="F281" s="1515"/>
      <c r="G281" s="1516"/>
    </row>
    <row r="282" spans="2:15" ht="30" customHeight="1">
      <c r="B282" s="1519" t="s">
        <v>2812</v>
      </c>
      <c r="C282" s="1520"/>
      <c r="D282" s="1520"/>
      <c r="E282" s="1520"/>
      <c r="F282" s="1520"/>
      <c r="G282" s="1521"/>
    </row>
    <row r="283" spans="2:15" ht="29.1" customHeight="1">
      <c r="B283" s="1510" t="s">
        <v>2813</v>
      </c>
      <c r="C283" s="1515"/>
      <c r="D283" s="1515"/>
      <c r="E283" s="1515"/>
      <c r="F283" s="1515"/>
      <c r="G283" s="1516"/>
    </row>
    <row r="284" spans="2:15" ht="27" customHeight="1">
      <c r="B284" s="1510" t="s">
        <v>2814</v>
      </c>
      <c r="C284" s="1515"/>
      <c r="D284" s="1515"/>
      <c r="E284" s="1515"/>
      <c r="F284" s="1515"/>
      <c r="G284" s="1516"/>
    </row>
    <row r="285" spans="2:15" ht="53.45" customHeight="1">
      <c r="B285" s="1510" t="s">
        <v>2815</v>
      </c>
      <c r="C285" s="1515"/>
      <c r="D285" s="1515"/>
      <c r="E285" s="1515"/>
      <c r="F285" s="1515"/>
      <c r="G285" s="1516"/>
    </row>
    <row r="286" spans="2:15">
      <c r="B286" s="969" t="s">
        <v>462</v>
      </c>
      <c r="C286" s="968"/>
      <c r="D286" s="968"/>
      <c r="E286" s="967"/>
      <c r="F286" s="967"/>
      <c r="G286" s="970"/>
    </row>
    <row r="287" spans="2:15" ht="59.1" customHeight="1">
      <c r="B287" s="1510" t="s">
        <v>2816</v>
      </c>
      <c r="C287" s="1515"/>
      <c r="D287" s="1515"/>
      <c r="E287" s="1515"/>
      <c r="F287" s="1515"/>
      <c r="G287" s="1516"/>
    </row>
    <row r="288" spans="2:15" ht="29.1" customHeight="1">
      <c r="B288" s="1510" t="s">
        <v>463</v>
      </c>
      <c r="C288" s="1515"/>
      <c r="D288" s="1515"/>
      <c r="E288" s="1515"/>
      <c r="F288" s="1515"/>
      <c r="G288" s="1516"/>
    </row>
    <row r="289" spans="2:17" ht="53.45" customHeight="1">
      <c r="B289" s="1510" t="s">
        <v>464</v>
      </c>
      <c r="C289" s="1515"/>
      <c r="D289" s="1515"/>
      <c r="E289" s="1515"/>
      <c r="F289" s="1515"/>
      <c r="G289" s="1516"/>
    </row>
    <row r="290" spans="2:17" ht="52.35" customHeight="1">
      <c r="B290" s="1510" t="s">
        <v>2817</v>
      </c>
      <c r="C290" s="1515"/>
      <c r="D290" s="1515"/>
      <c r="E290" s="1515"/>
      <c r="F290" s="1515"/>
      <c r="G290" s="1516"/>
    </row>
    <row r="291" spans="2:17">
      <c r="B291" s="1510" t="s">
        <v>2723</v>
      </c>
      <c r="C291" s="1515"/>
      <c r="D291" s="1515"/>
      <c r="E291" s="1515"/>
      <c r="F291" s="1515"/>
      <c r="G291" s="1516"/>
    </row>
    <row r="292" spans="2:17" ht="53.1" customHeight="1">
      <c r="B292" s="1511" t="s">
        <v>2818</v>
      </c>
      <c r="C292" s="1517"/>
      <c r="D292" s="1517"/>
      <c r="E292" s="1517"/>
      <c r="F292" s="1517"/>
      <c r="G292" s="1518"/>
    </row>
    <row r="293" spans="2:17" s="758" customFormat="1" ht="51" customHeight="1">
      <c r="B293" s="1506" t="s">
        <v>2807</v>
      </c>
      <c r="C293" s="1507"/>
      <c r="D293" s="1507"/>
      <c r="E293" s="1507"/>
      <c r="F293" s="1507"/>
      <c r="G293" s="1508"/>
      <c r="H293" s="759"/>
      <c r="I293" s="759"/>
      <c r="J293" s="759"/>
      <c r="K293" s="759"/>
      <c r="N293" s="759"/>
      <c r="Q293" s="507"/>
    </row>
    <row r="294" spans="2:17" ht="54.6" customHeight="1">
      <c r="B294" s="1452" t="s">
        <v>2806</v>
      </c>
      <c r="C294" s="1453"/>
      <c r="D294" s="1453"/>
      <c r="E294" s="1453"/>
      <c r="F294" s="1453"/>
      <c r="G294" s="1454"/>
      <c r="H294" s="512"/>
      <c r="I294" s="512"/>
      <c r="J294" s="512"/>
      <c r="K294" s="508"/>
      <c r="O294" s="753"/>
    </row>
    <row r="295" spans="2:17" s="557" customFormat="1" ht="40.5" customHeight="1">
      <c r="B295" s="1528" t="s">
        <v>2805</v>
      </c>
      <c r="C295" s="1529"/>
      <c r="D295" s="1529"/>
      <c r="E295" s="1529"/>
      <c r="F295" s="1529"/>
      <c r="G295" s="1530"/>
      <c r="H295" s="514"/>
      <c r="I295" s="760"/>
      <c r="J295" s="760"/>
      <c r="K295" s="760"/>
      <c r="L295" s="760"/>
      <c r="M295" s="760"/>
      <c r="N295" s="760"/>
      <c r="O295" s="760"/>
    </row>
    <row r="296" spans="2:17" s="557" customFormat="1" ht="15.75">
      <c r="B296" s="760"/>
      <c r="C296" s="760"/>
      <c r="D296" s="760"/>
      <c r="E296" s="760"/>
      <c r="F296" s="760"/>
      <c r="G296" s="760"/>
      <c r="H296" s="514"/>
      <c r="I296" s="760"/>
      <c r="J296" s="760"/>
      <c r="K296" s="760"/>
      <c r="L296" s="760"/>
      <c r="M296" s="760"/>
      <c r="N296" s="760"/>
      <c r="O296" s="760"/>
    </row>
    <row r="297" spans="2:17" ht="15" customHeight="1">
      <c r="B297" s="954"/>
      <c r="C297" s="955"/>
      <c r="D297" s="954"/>
      <c r="E297" s="954"/>
      <c r="F297" s="954"/>
      <c r="G297" s="511"/>
    </row>
  </sheetData>
  <mergeCells count="343">
    <mergeCell ref="F239:G239"/>
    <mergeCell ref="F240:G240"/>
    <mergeCell ref="B242:E242"/>
    <mergeCell ref="F242:G242"/>
    <mergeCell ref="F253:G253"/>
    <mergeCell ref="F254:G254"/>
    <mergeCell ref="B248:B251"/>
    <mergeCell ref="B252:B255"/>
    <mergeCell ref="F255:G255"/>
    <mergeCell ref="F243:G243"/>
    <mergeCell ref="F244:G244"/>
    <mergeCell ref="F245:G245"/>
    <mergeCell ref="F246:G246"/>
    <mergeCell ref="F248:G248"/>
    <mergeCell ref="F249:G249"/>
    <mergeCell ref="F250:G250"/>
    <mergeCell ref="F251:G251"/>
    <mergeCell ref="F252:G252"/>
    <mergeCell ref="F221:G221"/>
    <mergeCell ref="F222:G222"/>
    <mergeCell ref="F223:G223"/>
    <mergeCell ref="F224:G224"/>
    <mergeCell ref="F225:G225"/>
    <mergeCell ref="F226:G226"/>
    <mergeCell ref="F227:G227"/>
    <mergeCell ref="F228:G228"/>
    <mergeCell ref="F238:G238"/>
    <mergeCell ref="F208:G208"/>
    <mergeCell ref="F209:G209"/>
    <mergeCell ref="F210:G210"/>
    <mergeCell ref="F211:G211"/>
    <mergeCell ref="F212:G212"/>
    <mergeCell ref="F214:G214"/>
    <mergeCell ref="F215:G215"/>
    <mergeCell ref="F216:G216"/>
    <mergeCell ref="F220:G220"/>
    <mergeCell ref="F198:G198"/>
    <mergeCell ref="F199:G199"/>
    <mergeCell ref="F200:G200"/>
    <mergeCell ref="F202:G202"/>
    <mergeCell ref="F203:G203"/>
    <mergeCell ref="F204:G204"/>
    <mergeCell ref="F205:G205"/>
    <mergeCell ref="F201:G201"/>
    <mergeCell ref="F207:G207"/>
    <mergeCell ref="F172:G172"/>
    <mergeCell ref="F173:G173"/>
    <mergeCell ref="F174:G174"/>
    <mergeCell ref="F176:G176"/>
    <mergeCell ref="F177:G177"/>
    <mergeCell ref="C176:C179"/>
    <mergeCell ref="F178:G178"/>
    <mergeCell ref="F196:G196"/>
    <mergeCell ref="F197:G197"/>
    <mergeCell ref="F184:G184"/>
    <mergeCell ref="F182:G182"/>
    <mergeCell ref="F181:G181"/>
    <mergeCell ref="F195:G195"/>
    <mergeCell ref="B193:G193"/>
    <mergeCell ref="F187:G187"/>
    <mergeCell ref="F188:G188"/>
    <mergeCell ref="F189:G189"/>
    <mergeCell ref="F190:G190"/>
    <mergeCell ref="F191:G191"/>
    <mergeCell ref="F192:G192"/>
    <mergeCell ref="B194:E194"/>
    <mergeCell ref="F194:G194"/>
    <mergeCell ref="B191:B192"/>
    <mergeCell ref="F186:G186"/>
    <mergeCell ref="B114:B117"/>
    <mergeCell ref="B118:B121"/>
    <mergeCell ref="B122:B125"/>
    <mergeCell ref="B126:B129"/>
    <mergeCell ref="F160:G160"/>
    <mergeCell ref="F161:G161"/>
    <mergeCell ref="F162:G162"/>
    <mergeCell ref="F163:G163"/>
    <mergeCell ref="F164:G164"/>
    <mergeCell ref="B135:G135"/>
    <mergeCell ref="F136:G136"/>
    <mergeCell ref="B136:E136"/>
    <mergeCell ref="C140:C141"/>
    <mergeCell ref="B140:B141"/>
    <mergeCell ref="C137:C139"/>
    <mergeCell ref="B137:B139"/>
    <mergeCell ref="F138:G138"/>
    <mergeCell ref="F139:G139"/>
    <mergeCell ref="F140:G140"/>
    <mergeCell ref="F141:G141"/>
    <mergeCell ref="F67:G67"/>
    <mergeCell ref="F68:G68"/>
    <mergeCell ref="C98:C101"/>
    <mergeCell ref="C95:C97"/>
    <mergeCell ref="B95:B97"/>
    <mergeCell ref="B98:B101"/>
    <mergeCell ref="C102:C105"/>
    <mergeCell ref="B102:B105"/>
    <mergeCell ref="B75:G75"/>
    <mergeCell ref="C90:C93"/>
    <mergeCell ref="F103:G103"/>
    <mergeCell ref="F104:G104"/>
    <mergeCell ref="F105:G105"/>
    <mergeCell ref="F101:G101"/>
    <mergeCell ref="F102:G102"/>
    <mergeCell ref="F94:G94"/>
    <mergeCell ref="F95:G95"/>
    <mergeCell ref="F96:G96"/>
    <mergeCell ref="F97:G97"/>
    <mergeCell ref="F98:G98"/>
    <mergeCell ref="F99:G99"/>
    <mergeCell ref="F100:G100"/>
    <mergeCell ref="F92:G92"/>
    <mergeCell ref="F93:G93"/>
    <mergeCell ref="F85:G85"/>
    <mergeCell ref="F183:G183"/>
    <mergeCell ref="F185:G185"/>
    <mergeCell ref="F149:G149"/>
    <mergeCell ref="B142:G142"/>
    <mergeCell ref="B143:E143"/>
    <mergeCell ref="C86:C89"/>
    <mergeCell ref="B86:B89"/>
    <mergeCell ref="B90:B93"/>
    <mergeCell ref="F86:G86"/>
    <mergeCell ref="F87:G87"/>
    <mergeCell ref="F88:G88"/>
    <mergeCell ref="F89:G89"/>
    <mergeCell ref="F90:G90"/>
    <mergeCell ref="F91:G91"/>
    <mergeCell ref="B106:B109"/>
    <mergeCell ref="C106:C109"/>
    <mergeCell ref="B110:B113"/>
    <mergeCell ref="F106:G106"/>
    <mergeCell ref="F107:G107"/>
    <mergeCell ref="F108:G108"/>
    <mergeCell ref="F109:G109"/>
    <mergeCell ref="F125:G125"/>
    <mergeCell ref="F126:G126"/>
    <mergeCell ref="B42:G42"/>
    <mergeCell ref="F43:G43"/>
    <mergeCell ref="F44:G44"/>
    <mergeCell ref="F45:G45"/>
    <mergeCell ref="F46:G46"/>
    <mergeCell ref="F47:G47"/>
    <mergeCell ref="F48:G48"/>
    <mergeCell ref="F84:G84"/>
    <mergeCell ref="B84:E84"/>
    <mergeCell ref="B76:E76"/>
    <mergeCell ref="F57:G57"/>
    <mergeCell ref="F69:G69"/>
    <mergeCell ref="F70:G70"/>
    <mergeCell ref="F71:G71"/>
    <mergeCell ref="F72:G72"/>
    <mergeCell ref="F73:G73"/>
    <mergeCell ref="B74:G74"/>
    <mergeCell ref="F58:G58"/>
    <mergeCell ref="F59:G59"/>
    <mergeCell ref="F62:G62"/>
    <mergeCell ref="F63:G63"/>
    <mergeCell ref="F64:G64"/>
    <mergeCell ref="F65:G65"/>
    <mergeCell ref="F66:G66"/>
    <mergeCell ref="B268:E268"/>
    <mergeCell ref="C221:C223"/>
    <mergeCell ref="B277:G277"/>
    <mergeCell ref="B279:G279"/>
    <mergeCell ref="B201:E201"/>
    <mergeCell ref="C202:C205"/>
    <mergeCell ref="F213:G213"/>
    <mergeCell ref="E166:E168"/>
    <mergeCell ref="F127:G127"/>
    <mergeCell ref="F128:G128"/>
    <mergeCell ref="F129:G129"/>
    <mergeCell ref="F130:G130"/>
    <mergeCell ref="F131:G131"/>
    <mergeCell ref="F134:G134"/>
    <mergeCell ref="F137:G137"/>
    <mergeCell ref="F144:G144"/>
    <mergeCell ref="F145:G145"/>
    <mergeCell ref="F146:G146"/>
    <mergeCell ref="B132:G132"/>
    <mergeCell ref="F133:G133"/>
    <mergeCell ref="B133:E133"/>
    <mergeCell ref="B228:B231"/>
    <mergeCell ref="B187:B190"/>
    <mergeCell ref="C187:C190"/>
    <mergeCell ref="B289:G289"/>
    <mergeCell ref="F229:G229"/>
    <mergeCell ref="F230:G230"/>
    <mergeCell ref="F231:G231"/>
    <mergeCell ref="F232:G232"/>
    <mergeCell ref="F233:G233"/>
    <mergeCell ref="F234:G234"/>
    <mergeCell ref="B295:G295"/>
    <mergeCell ref="B276:G276"/>
    <mergeCell ref="B258:G258"/>
    <mergeCell ref="B259:G259"/>
    <mergeCell ref="B260:G260"/>
    <mergeCell ref="B261:G261"/>
    <mergeCell ref="B262:G262"/>
    <mergeCell ref="B247:E247"/>
    <mergeCell ref="F247:G247"/>
    <mergeCell ref="C248:C251"/>
    <mergeCell ref="C252:C255"/>
    <mergeCell ref="B290:G290"/>
    <mergeCell ref="B278:G278"/>
    <mergeCell ref="F235:G235"/>
    <mergeCell ref="F236:G236"/>
    <mergeCell ref="F237:G237"/>
    <mergeCell ref="B232:B235"/>
    <mergeCell ref="B213:E213"/>
    <mergeCell ref="B202:B205"/>
    <mergeCell ref="B181:E181"/>
    <mergeCell ref="B186:E186"/>
    <mergeCell ref="C191:C192"/>
    <mergeCell ref="B293:G293"/>
    <mergeCell ref="B266:G266"/>
    <mergeCell ref="C224:C227"/>
    <mergeCell ref="B221:B223"/>
    <mergeCell ref="B263:G263"/>
    <mergeCell ref="B264:G264"/>
    <mergeCell ref="B291:G291"/>
    <mergeCell ref="B292:G292"/>
    <mergeCell ref="B283:G283"/>
    <mergeCell ref="B284:G284"/>
    <mergeCell ref="B285:G285"/>
    <mergeCell ref="B288:G288"/>
    <mergeCell ref="B280:G280"/>
    <mergeCell ref="B281:G281"/>
    <mergeCell ref="B282:G282"/>
    <mergeCell ref="B287:G287"/>
    <mergeCell ref="C232:C235"/>
    <mergeCell ref="B224:B227"/>
    <mergeCell ref="C228:C231"/>
    <mergeCell ref="B176:B179"/>
    <mergeCell ref="F143:G143"/>
    <mergeCell ref="E160:E162"/>
    <mergeCell ref="B163:B165"/>
    <mergeCell ref="B166:B168"/>
    <mergeCell ref="F147:G147"/>
    <mergeCell ref="F148:G148"/>
    <mergeCell ref="F150:G150"/>
    <mergeCell ref="F151:G151"/>
    <mergeCell ref="F155:G155"/>
    <mergeCell ref="F158:G158"/>
    <mergeCell ref="F170:G170"/>
    <mergeCell ref="C163:C165"/>
    <mergeCell ref="C166:C168"/>
    <mergeCell ref="E163:E165"/>
    <mergeCell ref="F179:G179"/>
    <mergeCell ref="F152:G152"/>
    <mergeCell ref="F156:G156"/>
    <mergeCell ref="F157:G157"/>
    <mergeCell ref="F165:G165"/>
    <mergeCell ref="F166:G166"/>
    <mergeCell ref="F167:G167"/>
    <mergeCell ref="F168:G168"/>
    <mergeCell ref="F171:G171"/>
    <mergeCell ref="A1:H1"/>
    <mergeCell ref="A5:H5"/>
    <mergeCell ref="B9:E9"/>
    <mergeCell ref="B32:B35"/>
    <mergeCell ref="C28:C31"/>
    <mergeCell ref="B24:B27"/>
    <mergeCell ref="B28:B31"/>
    <mergeCell ref="C36:C39"/>
    <mergeCell ref="C32:C35"/>
    <mergeCell ref="B36:B39"/>
    <mergeCell ref="F20:G20"/>
    <mergeCell ref="B20:E20"/>
    <mergeCell ref="B21:B23"/>
    <mergeCell ref="C21:C23"/>
    <mergeCell ref="C24:C27"/>
    <mergeCell ref="B8:G8"/>
    <mergeCell ref="A3:G3"/>
    <mergeCell ref="F7:G7"/>
    <mergeCell ref="B40:G40"/>
    <mergeCell ref="B41:G41"/>
    <mergeCell ref="B43:E43"/>
    <mergeCell ref="B56:B59"/>
    <mergeCell ref="B52:B54"/>
    <mergeCell ref="C56:C59"/>
    <mergeCell ref="C52:C54"/>
    <mergeCell ref="B70:B73"/>
    <mergeCell ref="C70:C73"/>
    <mergeCell ref="B60:G60"/>
    <mergeCell ref="B61:E61"/>
    <mergeCell ref="F61:G61"/>
    <mergeCell ref="C66:C69"/>
    <mergeCell ref="B62:B65"/>
    <mergeCell ref="B66:B69"/>
    <mergeCell ref="C62:C65"/>
    <mergeCell ref="F50:G50"/>
    <mergeCell ref="B50:E50"/>
    <mergeCell ref="F51:G51"/>
    <mergeCell ref="F52:G52"/>
    <mergeCell ref="F53:G53"/>
    <mergeCell ref="F54:G54"/>
    <mergeCell ref="F55:G55"/>
    <mergeCell ref="F56:G56"/>
    <mergeCell ref="C110:C113"/>
    <mergeCell ref="C114:C117"/>
    <mergeCell ref="C118:C121"/>
    <mergeCell ref="C122:C125"/>
    <mergeCell ref="C126:C129"/>
    <mergeCell ref="F121:G121"/>
    <mergeCell ref="F122:G122"/>
    <mergeCell ref="F123:G123"/>
    <mergeCell ref="F124:G124"/>
    <mergeCell ref="F119:G119"/>
    <mergeCell ref="F120:G120"/>
    <mergeCell ref="F110:G110"/>
    <mergeCell ref="F111:G111"/>
    <mergeCell ref="F112:G112"/>
    <mergeCell ref="F113:G113"/>
    <mergeCell ref="F114:G114"/>
    <mergeCell ref="F115:G115"/>
    <mergeCell ref="F116:G116"/>
    <mergeCell ref="F117:G117"/>
    <mergeCell ref="F118:G118"/>
    <mergeCell ref="B294:G294"/>
    <mergeCell ref="B153:G153"/>
    <mergeCell ref="B154:G154"/>
    <mergeCell ref="B155:E155"/>
    <mergeCell ref="F159:G159"/>
    <mergeCell ref="B159:E159"/>
    <mergeCell ref="B241:G241"/>
    <mergeCell ref="D160:D162"/>
    <mergeCell ref="D163:D165"/>
    <mergeCell ref="D166:D168"/>
    <mergeCell ref="B170:E170"/>
    <mergeCell ref="B169:G169"/>
    <mergeCell ref="F175:G175"/>
    <mergeCell ref="B175:E175"/>
    <mergeCell ref="B206:G206"/>
    <mergeCell ref="B207:E207"/>
    <mergeCell ref="C160:C162"/>
    <mergeCell ref="B217:G217"/>
    <mergeCell ref="B218:G218"/>
    <mergeCell ref="F219:G219"/>
    <mergeCell ref="B265:G265"/>
    <mergeCell ref="B180:G180"/>
    <mergeCell ref="B219:E219"/>
    <mergeCell ref="B160:B162"/>
  </mergeCells>
  <phoneticPr fontId="68" type="noConversion"/>
  <pageMargins left="0.25" right="0.25" top="0.75" bottom="0.75" header="0.3" footer="0.3"/>
  <pageSetup paperSize="9" firstPageNumber="142" fitToHeight="0" orientation="portrait" useFirstPageNumber="1" r:id="rId1"/>
  <headerFooter alignWithMargins="0">
    <oddHeader>&amp;CDRAFT</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oaie31">
    <tabColor rgb="FFFFFF00"/>
  </sheetPr>
  <dimension ref="A1:BY43"/>
  <sheetViews>
    <sheetView topLeftCell="A5" zoomScale="115" zoomScaleNormal="115" workbookViewId="0">
      <selection activeCell="C15" sqref="C15"/>
    </sheetView>
  </sheetViews>
  <sheetFormatPr defaultColWidth="9" defaultRowHeight="12.75"/>
  <cols>
    <col min="1" max="1" width="4.85546875" style="8" customWidth="1"/>
    <col min="2" max="2" width="3.85546875" style="96" customWidth="1"/>
    <col min="3" max="3" width="33.42578125" style="39" customWidth="1"/>
    <col min="4" max="4" width="16.140625" style="39" customWidth="1"/>
    <col min="5" max="5" width="9.140625" style="83" customWidth="1"/>
    <col min="6" max="6" width="11" style="39" customWidth="1"/>
    <col min="7" max="7" width="11.28515625" style="39" customWidth="1"/>
    <col min="8" max="11" width="9.140625" style="39"/>
    <col min="12" max="12" width="0" style="39" hidden="1" customWidth="1"/>
    <col min="13" max="77" width="9.140625" style="39"/>
    <col min="78" max="315" width="9.140625" style="8"/>
    <col min="316" max="316" width="3.85546875" style="8" customWidth="1"/>
    <col min="317" max="317" width="33.42578125" style="8" customWidth="1"/>
    <col min="318" max="318" width="7.140625" style="8" customWidth="1"/>
    <col min="319" max="324" width="7" style="8" customWidth="1"/>
    <col min="325" max="325" width="6.28515625" style="8" customWidth="1"/>
    <col min="326" max="326" width="4.85546875" style="8" customWidth="1"/>
    <col min="327" max="327" width="6.85546875" style="8" customWidth="1"/>
    <col min="328" max="328" width="5" style="8" customWidth="1"/>
    <col min="329" max="329" width="5.7109375" style="8" customWidth="1"/>
    <col min="330" max="571" width="9.140625" style="8"/>
    <col min="572" max="572" width="3.85546875" style="8" customWidth="1"/>
    <col min="573" max="573" width="33.42578125" style="8" customWidth="1"/>
    <col min="574" max="574" width="7.140625" style="8" customWidth="1"/>
    <col min="575" max="580" width="7" style="8" customWidth="1"/>
    <col min="581" max="581" width="6.28515625" style="8" customWidth="1"/>
    <col min="582" max="582" width="4.85546875" style="8" customWidth="1"/>
    <col min="583" max="583" width="6.85546875" style="8" customWidth="1"/>
    <col min="584" max="584" width="5" style="8" customWidth="1"/>
    <col min="585" max="585" width="5.7109375" style="8" customWidth="1"/>
    <col min="586" max="827" width="9.140625" style="8"/>
    <col min="828" max="828" width="3.85546875" style="8" customWidth="1"/>
    <col min="829" max="829" width="33.42578125" style="8" customWidth="1"/>
    <col min="830" max="830" width="7.140625" style="8" customWidth="1"/>
    <col min="831" max="836" width="7" style="8" customWidth="1"/>
    <col min="837" max="837" width="6.28515625" style="8" customWidth="1"/>
    <col min="838" max="838" width="4.85546875" style="8" customWidth="1"/>
    <col min="839" max="839" width="6.85546875" style="8" customWidth="1"/>
    <col min="840" max="840" width="5" style="8" customWidth="1"/>
    <col min="841" max="841" width="5.7109375" style="8" customWidth="1"/>
    <col min="842" max="1083" width="9.140625" style="8"/>
    <col min="1084" max="1084" width="3.85546875" style="8" customWidth="1"/>
    <col min="1085" max="1085" width="33.42578125" style="8" customWidth="1"/>
    <col min="1086" max="1086" width="7.140625" style="8" customWidth="1"/>
    <col min="1087" max="1092" width="7" style="8" customWidth="1"/>
    <col min="1093" max="1093" width="6.28515625" style="8" customWidth="1"/>
    <col min="1094" max="1094" width="4.85546875" style="8" customWidth="1"/>
    <col min="1095" max="1095" width="6.85546875" style="8" customWidth="1"/>
    <col min="1096" max="1096" width="5" style="8" customWidth="1"/>
    <col min="1097" max="1097" width="5.7109375" style="8" customWidth="1"/>
    <col min="1098" max="1339" width="9.140625" style="8"/>
    <col min="1340" max="1340" width="3.85546875" style="8" customWidth="1"/>
    <col min="1341" max="1341" width="33.42578125" style="8" customWidth="1"/>
    <col min="1342" max="1342" width="7.140625" style="8" customWidth="1"/>
    <col min="1343" max="1348" width="7" style="8" customWidth="1"/>
    <col min="1349" max="1349" width="6.28515625" style="8" customWidth="1"/>
    <col min="1350" max="1350" width="4.85546875" style="8" customWidth="1"/>
    <col min="1351" max="1351" width="6.85546875" style="8" customWidth="1"/>
    <col min="1352" max="1352" width="5" style="8" customWidth="1"/>
    <col min="1353" max="1353" width="5.7109375" style="8" customWidth="1"/>
    <col min="1354" max="1595" width="9.140625" style="8"/>
    <col min="1596" max="1596" width="3.85546875" style="8" customWidth="1"/>
    <col min="1597" max="1597" width="33.42578125" style="8" customWidth="1"/>
    <col min="1598" max="1598" width="7.140625" style="8" customWidth="1"/>
    <col min="1599" max="1604" width="7" style="8" customWidth="1"/>
    <col min="1605" max="1605" width="6.28515625" style="8" customWidth="1"/>
    <col min="1606" max="1606" width="4.85546875" style="8" customWidth="1"/>
    <col min="1607" max="1607" width="6.85546875" style="8" customWidth="1"/>
    <col min="1608" max="1608" width="5" style="8" customWidth="1"/>
    <col min="1609" max="1609" width="5.7109375" style="8" customWidth="1"/>
    <col min="1610" max="1851" width="9.140625" style="8"/>
    <col min="1852" max="1852" width="3.85546875" style="8" customWidth="1"/>
    <col min="1853" max="1853" width="33.42578125" style="8" customWidth="1"/>
    <col min="1854" max="1854" width="7.140625" style="8" customWidth="1"/>
    <col min="1855" max="1860" width="7" style="8" customWidth="1"/>
    <col min="1861" max="1861" width="6.28515625" style="8" customWidth="1"/>
    <col min="1862" max="1862" width="4.85546875" style="8" customWidth="1"/>
    <col min="1863" max="1863" width="6.85546875" style="8" customWidth="1"/>
    <col min="1864" max="1864" width="5" style="8" customWidth="1"/>
    <col min="1865" max="1865" width="5.7109375" style="8" customWidth="1"/>
    <col min="1866" max="2107" width="9.140625" style="8"/>
    <col min="2108" max="2108" width="3.85546875" style="8" customWidth="1"/>
    <col min="2109" max="2109" width="33.42578125" style="8" customWidth="1"/>
    <col min="2110" max="2110" width="7.140625" style="8" customWidth="1"/>
    <col min="2111" max="2116" width="7" style="8" customWidth="1"/>
    <col min="2117" max="2117" width="6.28515625" style="8" customWidth="1"/>
    <col min="2118" max="2118" width="4.85546875" style="8" customWidth="1"/>
    <col min="2119" max="2119" width="6.85546875" style="8" customWidth="1"/>
    <col min="2120" max="2120" width="5" style="8" customWidth="1"/>
    <col min="2121" max="2121" width="5.7109375" style="8" customWidth="1"/>
    <col min="2122" max="2363" width="9.140625" style="8"/>
    <col min="2364" max="2364" width="3.85546875" style="8" customWidth="1"/>
    <col min="2365" max="2365" width="33.42578125" style="8" customWidth="1"/>
    <col min="2366" max="2366" width="7.140625" style="8" customWidth="1"/>
    <col min="2367" max="2372" width="7" style="8" customWidth="1"/>
    <col min="2373" max="2373" width="6.28515625" style="8" customWidth="1"/>
    <col min="2374" max="2374" width="4.85546875" style="8" customWidth="1"/>
    <col min="2375" max="2375" width="6.85546875" style="8" customWidth="1"/>
    <col min="2376" max="2376" width="5" style="8" customWidth="1"/>
    <col min="2377" max="2377" width="5.7109375" style="8" customWidth="1"/>
    <col min="2378" max="2619" width="9.140625" style="8"/>
    <col min="2620" max="2620" width="3.85546875" style="8" customWidth="1"/>
    <col min="2621" max="2621" width="33.42578125" style="8" customWidth="1"/>
    <col min="2622" max="2622" width="7.140625" style="8" customWidth="1"/>
    <col min="2623" max="2628" width="7" style="8" customWidth="1"/>
    <col min="2629" max="2629" width="6.28515625" style="8" customWidth="1"/>
    <col min="2630" max="2630" width="4.85546875" style="8" customWidth="1"/>
    <col min="2631" max="2631" width="6.85546875" style="8" customWidth="1"/>
    <col min="2632" max="2632" width="5" style="8" customWidth="1"/>
    <col min="2633" max="2633" width="5.7109375" style="8" customWidth="1"/>
    <col min="2634" max="2875" width="9.140625" style="8"/>
    <col min="2876" max="2876" width="3.85546875" style="8" customWidth="1"/>
    <col min="2877" max="2877" width="33.42578125" style="8" customWidth="1"/>
    <col min="2878" max="2878" width="7.140625" style="8" customWidth="1"/>
    <col min="2879" max="2884" width="7" style="8" customWidth="1"/>
    <col min="2885" max="2885" width="6.28515625" style="8" customWidth="1"/>
    <col min="2886" max="2886" width="4.85546875" style="8" customWidth="1"/>
    <col min="2887" max="2887" width="6.85546875" style="8" customWidth="1"/>
    <col min="2888" max="2888" width="5" style="8" customWidth="1"/>
    <col min="2889" max="2889" width="5.7109375" style="8" customWidth="1"/>
    <col min="2890" max="3131" width="9.140625" style="8"/>
    <col min="3132" max="3132" width="3.85546875" style="8" customWidth="1"/>
    <col min="3133" max="3133" width="33.42578125" style="8" customWidth="1"/>
    <col min="3134" max="3134" width="7.140625" style="8" customWidth="1"/>
    <col min="3135" max="3140" width="7" style="8" customWidth="1"/>
    <col min="3141" max="3141" width="6.28515625" style="8" customWidth="1"/>
    <col min="3142" max="3142" width="4.85546875" style="8" customWidth="1"/>
    <col min="3143" max="3143" width="6.85546875" style="8" customWidth="1"/>
    <col min="3144" max="3144" width="5" style="8" customWidth="1"/>
    <col min="3145" max="3145" width="5.7109375" style="8" customWidth="1"/>
    <col min="3146" max="3387" width="9.140625" style="8"/>
    <col min="3388" max="3388" width="3.85546875" style="8" customWidth="1"/>
    <col min="3389" max="3389" width="33.42578125" style="8" customWidth="1"/>
    <col min="3390" max="3390" width="7.140625" style="8" customWidth="1"/>
    <col min="3391" max="3396" width="7" style="8" customWidth="1"/>
    <col min="3397" max="3397" width="6.28515625" style="8" customWidth="1"/>
    <col min="3398" max="3398" width="4.85546875" style="8" customWidth="1"/>
    <col min="3399" max="3399" width="6.85546875" style="8" customWidth="1"/>
    <col min="3400" max="3400" width="5" style="8" customWidth="1"/>
    <col min="3401" max="3401" width="5.7109375" style="8" customWidth="1"/>
    <col min="3402" max="3643" width="9.140625" style="8"/>
    <col min="3644" max="3644" width="3.85546875" style="8" customWidth="1"/>
    <col min="3645" max="3645" width="33.42578125" style="8" customWidth="1"/>
    <col min="3646" max="3646" width="7.140625" style="8" customWidth="1"/>
    <col min="3647" max="3652" width="7" style="8" customWidth="1"/>
    <col min="3653" max="3653" width="6.28515625" style="8" customWidth="1"/>
    <col min="3654" max="3654" width="4.85546875" style="8" customWidth="1"/>
    <col min="3655" max="3655" width="6.85546875" style="8" customWidth="1"/>
    <col min="3656" max="3656" width="5" style="8" customWidth="1"/>
    <col min="3657" max="3657" width="5.7109375" style="8" customWidth="1"/>
    <col min="3658" max="3899" width="9.140625" style="8"/>
    <col min="3900" max="3900" width="3.85546875" style="8" customWidth="1"/>
    <col min="3901" max="3901" width="33.42578125" style="8" customWidth="1"/>
    <col min="3902" max="3902" width="7.140625" style="8" customWidth="1"/>
    <col min="3903" max="3908" width="7" style="8" customWidth="1"/>
    <col min="3909" max="3909" width="6.28515625" style="8" customWidth="1"/>
    <col min="3910" max="3910" width="4.85546875" style="8" customWidth="1"/>
    <col min="3911" max="3911" width="6.85546875" style="8" customWidth="1"/>
    <col min="3912" max="3912" width="5" style="8" customWidth="1"/>
    <col min="3913" max="3913" width="5.7109375" style="8" customWidth="1"/>
    <col min="3914" max="4155" width="9.140625" style="8"/>
    <col min="4156" max="4156" width="3.85546875" style="8" customWidth="1"/>
    <col min="4157" max="4157" width="33.42578125" style="8" customWidth="1"/>
    <col min="4158" max="4158" width="7.140625" style="8" customWidth="1"/>
    <col min="4159" max="4164" width="7" style="8" customWidth="1"/>
    <col min="4165" max="4165" width="6.28515625" style="8" customWidth="1"/>
    <col min="4166" max="4166" width="4.85546875" style="8" customWidth="1"/>
    <col min="4167" max="4167" width="6.85546875" style="8" customWidth="1"/>
    <col min="4168" max="4168" width="5" style="8" customWidth="1"/>
    <col min="4169" max="4169" width="5.7109375" style="8" customWidth="1"/>
    <col min="4170" max="4411" width="9.140625" style="8"/>
    <col min="4412" max="4412" width="3.85546875" style="8" customWidth="1"/>
    <col min="4413" max="4413" width="33.42578125" style="8" customWidth="1"/>
    <col min="4414" max="4414" width="7.140625" style="8" customWidth="1"/>
    <col min="4415" max="4420" width="7" style="8" customWidth="1"/>
    <col min="4421" max="4421" width="6.28515625" style="8" customWidth="1"/>
    <col min="4422" max="4422" width="4.85546875" style="8" customWidth="1"/>
    <col min="4423" max="4423" width="6.85546875" style="8" customWidth="1"/>
    <col min="4424" max="4424" width="5" style="8" customWidth="1"/>
    <col min="4425" max="4425" width="5.7109375" style="8" customWidth="1"/>
    <col min="4426" max="4667" width="9.140625" style="8"/>
    <col min="4668" max="4668" width="3.85546875" style="8" customWidth="1"/>
    <col min="4669" max="4669" width="33.42578125" style="8" customWidth="1"/>
    <col min="4670" max="4670" width="7.140625" style="8" customWidth="1"/>
    <col min="4671" max="4676" width="7" style="8" customWidth="1"/>
    <col min="4677" max="4677" width="6.28515625" style="8" customWidth="1"/>
    <col min="4678" max="4678" width="4.85546875" style="8" customWidth="1"/>
    <col min="4679" max="4679" width="6.85546875" style="8" customWidth="1"/>
    <col min="4680" max="4680" width="5" style="8" customWidth="1"/>
    <col min="4681" max="4681" width="5.7109375" style="8" customWidth="1"/>
    <col min="4682" max="4923" width="9.140625" style="8"/>
    <col min="4924" max="4924" width="3.85546875" style="8" customWidth="1"/>
    <col min="4925" max="4925" width="33.42578125" style="8" customWidth="1"/>
    <col min="4926" max="4926" width="7.140625" style="8" customWidth="1"/>
    <col min="4927" max="4932" width="7" style="8" customWidth="1"/>
    <col min="4933" max="4933" width="6.28515625" style="8" customWidth="1"/>
    <col min="4934" max="4934" width="4.85546875" style="8" customWidth="1"/>
    <col min="4935" max="4935" width="6.85546875" style="8" customWidth="1"/>
    <col min="4936" max="4936" width="5" style="8" customWidth="1"/>
    <col min="4937" max="4937" width="5.7109375" style="8" customWidth="1"/>
    <col min="4938" max="5179" width="9.140625" style="8"/>
    <col min="5180" max="5180" width="3.85546875" style="8" customWidth="1"/>
    <col min="5181" max="5181" width="33.42578125" style="8" customWidth="1"/>
    <col min="5182" max="5182" width="7.140625" style="8" customWidth="1"/>
    <col min="5183" max="5188" width="7" style="8" customWidth="1"/>
    <col min="5189" max="5189" width="6.28515625" style="8" customWidth="1"/>
    <col min="5190" max="5190" width="4.85546875" style="8" customWidth="1"/>
    <col min="5191" max="5191" width="6.85546875" style="8" customWidth="1"/>
    <col min="5192" max="5192" width="5" style="8" customWidth="1"/>
    <col min="5193" max="5193" width="5.7109375" style="8" customWidth="1"/>
    <col min="5194" max="5435" width="9.140625" style="8"/>
    <col min="5436" max="5436" width="3.85546875" style="8" customWidth="1"/>
    <col min="5437" max="5437" width="33.42578125" style="8" customWidth="1"/>
    <col min="5438" max="5438" width="7.140625" style="8" customWidth="1"/>
    <col min="5439" max="5444" width="7" style="8" customWidth="1"/>
    <col min="5445" max="5445" width="6.28515625" style="8" customWidth="1"/>
    <col min="5446" max="5446" width="4.85546875" style="8" customWidth="1"/>
    <col min="5447" max="5447" width="6.85546875" style="8" customWidth="1"/>
    <col min="5448" max="5448" width="5" style="8" customWidth="1"/>
    <col min="5449" max="5449" width="5.7109375" style="8" customWidth="1"/>
    <col min="5450" max="5691" width="9.140625" style="8"/>
    <col min="5692" max="5692" width="3.85546875" style="8" customWidth="1"/>
    <col min="5693" max="5693" width="33.42578125" style="8" customWidth="1"/>
    <col min="5694" max="5694" width="7.140625" style="8" customWidth="1"/>
    <col min="5695" max="5700" width="7" style="8" customWidth="1"/>
    <col min="5701" max="5701" width="6.28515625" style="8" customWidth="1"/>
    <col min="5702" max="5702" width="4.85546875" style="8" customWidth="1"/>
    <col min="5703" max="5703" width="6.85546875" style="8" customWidth="1"/>
    <col min="5704" max="5704" width="5" style="8" customWidth="1"/>
    <col min="5705" max="5705" width="5.7109375" style="8" customWidth="1"/>
    <col min="5706" max="5947" width="9.140625" style="8"/>
    <col min="5948" max="5948" width="3.85546875" style="8" customWidth="1"/>
    <col min="5949" max="5949" width="33.42578125" style="8" customWidth="1"/>
    <col min="5950" max="5950" width="7.140625" style="8" customWidth="1"/>
    <col min="5951" max="5956" width="7" style="8" customWidth="1"/>
    <col min="5957" max="5957" width="6.28515625" style="8" customWidth="1"/>
    <col min="5958" max="5958" width="4.85546875" style="8" customWidth="1"/>
    <col min="5959" max="5959" width="6.85546875" style="8" customWidth="1"/>
    <col min="5960" max="5960" width="5" style="8" customWidth="1"/>
    <col min="5961" max="5961" width="5.7109375" style="8" customWidth="1"/>
    <col min="5962" max="6203" width="9.140625" style="8"/>
    <col min="6204" max="6204" width="3.85546875" style="8" customWidth="1"/>
    <col min="6205" max="6205" width="33.42578125" style="8" customWidth="1"/>
    <col min="6206" max="6206" width="7.140625" style="8" customWidth="1"/>
    <col min="6207" max="6212" width="7" style="8" customWidth="1"/>
    <col min="6213" max="6213" width="6.28515625" style="8" customWidth="1"/>
    <col min="6214" max="6214" width="4.85546875" style="8" customWidth="1"/>
    <col min="6215" max="6215" width="6.85546875" style="8" customWidth="1"/>
    <col min="6216" max="6216" width="5" style="8" customWidth="1"/>
    <col min="6217" max="6217" width="5.7109375" style="8" customWidth="1"/>
    <col min="6218" max="6459" width="9.140625" style="8"/>
    <col min="6460" max="6460" width="3.85546875" style="8" customWidth="1"/>
    <col min="6461" max="6461" width="33.42578125" style="8" customWidth="1"/>
    <col min="6462" max="6462" width="7.140625" style="8" customWidth="1"/>
    <col min="6463" max="6468" width="7" style="8" customWidth="1"/>
    <col min="6469" max="6469" width="6.28515625" style="8" customWidth="1"/>
    <col min="6470" max="6470" width="4.85546875" style="8" customWidth="1"/>
    <col min="6471" max="6471" width="6.85546875" style="8" customWidth="1"/>
    <col min="6472" max="6472" width="5" style="8" customWidth="1"/>
    <col min="6473" max="6473" width="5.7109375" style="8" customWidth="1"/>
    <col min="6474" max="6715" width="9.140625" style="8"/>
    <col min="6716" max="6716" width="3.85546875" style="8" customWidth="1"/>
    <col min="6717" max="6717" width="33.42578125" style="8" customWidth="1"/>
    <col min="6718" max="6718" width="7.140625" style="8" customWidth="1"/>
    <col min="6719" max="6724" width="7" style="8" customWidth="1"/>
    <col min="6725" max="6725" width="6.28515625" style="8" customWidth="1"/>
    <col min="6726" max="6726" width="4.85546875" style="8" customWidth="1"/>
    <col min="6727" max="6727" width="6.85546875" style="8" customWidth="1"/>
    <col min="6728" max="6728" width="5" style="8" customWidth="1"/>
    <col min="6729" max="6729" width="5.7109375" style="8" customWidth="1"/>
    <col min="6730" max="6971" width="9.140625" style="8"/>
    <col min="6972" max="6972" width="3.85546875" style="8" customWidth="1"/>
    <col min="6973" max="6973" width="33.42578125" style="8" customWidth="1"/>
    <col min="6974" max="6974" width="7.140625" style="8" customWidth="1"/>
    <col min="6975" max="6980" width="7" style="8" customWidth="1"/>
    <col min="6981" max="6981" width="6.28515625" style="8" customWidth="1"/>
    <col min="6982" max="6982" width="4.85546875" style="8" customWidth="1"/>
    <col min="6983" max="6983" width="6.85546875" style="8" customWidth="1"/>
    <col min="6984" max="6984" width="5" style="8" customWidth="1"/>
    <col min="6985" max="6985" width="5.7109375" style="8" customWidth="1"/>
    <col min="6986" max="7227" width="9.140625" style="8"/>
    <col min="7228" max="7228" width="3.85546875" style="8" customWidth="1"/>
    <col min="7229" max="7229" width="33.42578125" style="8" customWidth="1"/>
    <col min="7230" max="7230" width="7.140625" style="8" customWidth="1"/>
    <col min="7231" max="7236" width="7" style="8" customWidth="1"/>
    <col min="7237" max="7237" width="6.28515625" style="8" customWidth="1"/>
    <col min="7238" max="7238" width="4.85546875" style="8" customWidth="1"/>
    <col min="7239" max="7239" width="6.85546875" style="8" customWidth="1"/>
    <col min="7240" max="7240" width="5" style="8" customWidth="1"/>
    <col min="7241" max="7241" width="5.7109375" style="8" customWidth="1"/>
    <col min="7242" max="7483" width="9.140625" style="8"/>
    <col min="7484" max="7484" width="3.85546875" style="8" customWidth="1"/>
    <col min="7485" max="7485" width="33.42578125" style="8" customWidth="1"/>
    <col min="7486" max="7486" width="7.140625" style="8" customWidth="1"/>
    <col min="7487" max="7492" width="7" style="8" customWidth="1"/>
    <col min="7493" max="7493" width="6.28515625" style="8" customWidth="1"/>
    <col min="7494" max="7494" width="4.85546875" style="8" customWidth="1"/>
    <col min="7495" max="7495" width="6.85546875" style="8" customWidth="1"/>
    <col min="7496" max="7496" width="5" style="8" customWidth="1"/>
    <col min="7497" max="7497" width="5.7109375" style="8" customWidth="1"/>
    <col min="7498" max="7739" width="9.140625" style="8"/>
    <col min="7740" max="7740" width="3.85546875" style="8" customWidth="1"/>
    <col min="7741" max="7741" width="33.42578125" style="8" customWidth="1"/>
    <col min="7742" max="7742" width="7.140625" style="8" customWidth="1"/>
    <col min="7743" max="7748" width="7" style="8" customWidth="1"/>
    <col min="7749" max="7749" width="6.28515625" style="8" customWidth="1"/>
    <col min="7750" max="7750" width="4.85546875" style="8" customWidth="1"/>
    <col min="7751" max="7751" width="6.85546875" style="8" customWidth="1"/>
    <col min="7752" max="7752" width="5" style="8" customWidth="1"/>
    <col min="7753" max="7753" width="5.7109375" style="8" customWidth="1"/>
    <col min="7754" max="7995" width="9.140625" style="8"/>
    <col min="7996" max="7996" width="3.85546875" style="8" customWidth="1"/>
    <col min="7997" max="7997" width="33.42578125" style="8" customWidth="1"/>
    <col min="7998" max="7998" width="7.140625" style="8" customWidth="1"/>
    <col min="7999" max="8004" width="7" style="8" customWidth="1"/>
    <col min="8005" max="8005" width="6.28515625" style="8" customWidth="1"/>
    <col min="8006" max="8006" width="4.85546875" style="8" customWidth="1"/>
    <col min="8007" max="8007" width="6.85546875" style="8" customWidth="1"/>
    <col min="8008" max="8008" width="5" style="8" customWidth="1"/>
    <col min="8009" max="8009" width="5.7109375" style="8" customWidth="1"/>
    <col min="8010" max="8251" width="9.140625" style="8"/>
    <col min="8252" max="8252" width="3.85546875" style="8" customWidth="1"/>
    <col min="8253" max="8253" width="33.42578125" style="8" customWidth="1"/>
    <col min="8254" max="8254" width="7.140625" style="8" customWidth="1"/>
    <col min="8255" max="8260" width="7" style="8" customWidth="1"/>
    <col min="8261" max="8261" width="6.28515625" style="8" customWidth="1"/>
    <col min="8262" max="8262" width="4.85546875" style="8" customWidth="1"/>
    <col min="8263" max="8263" width="6.85546875" style="8" customWidth="1"/>
    <col min="8264" max="8264" width="5" style="8" customWidth="1"/>
    <col min="8265" max="8265" width="5.7109375" style="8" customWidth="1"/>
    <col min="8266" max="8507" width="9.140625" style="8"/>
    <col min="8508" max="8508" width="3.85546875" style="8" customWidth="1"/>
    <col min="8509" max="8509" width="33.42578125" style="8" customWidth="1"/>
    <col min="8510" max="8510" width="7.140625" style="8" customWidth="1"/>
    <col min="8511" max="8516" width="7" style="8" customWidth="1"/>
    <col min="8517" max="8517" width="6.28515625" style="8" customWidth="1"/>
    <col min="8518" max="8518" width="4.85546875" style="8" customWidth="1"/>
    <col min="8519" max="8519" width="6.85546875" style="8" customWidth="1"/>
    <col min="8520" max="8520" width="5" style="8" customWidth="1"/>
    <col min="8521" max="8521" width="5.7109375" style="8" customWidth="1"/>
    <col min="8522" max="8763" width="9.140625" style="8"/>
    <col min="8764" max="8764" width="3.85546875" style="8" customWidth="1"/>
    <col min="8765" max="8765" width="33.42578125" style="8" customWidth="1"/>
    <col min="8766" max="8766" width="7.140625" style="8" customWidth="1"/>
    <col min="8767" max="8772" width="7" style="8" customWidth="1"/>
    <col min="8773" max="8773" width="6.28515625" style="8" customWidth="1"/>
    <col min="8774" max="8774" width="4.85546875" style="8" customWidth="1"/>
    <col min="8775" max="8775" width="6.85546875" style="8" customWidth="1"/>
    <col min="8776" max="8776" width="5" style="8" customWidth="1"/>
    <col min="8777" max="8777" width="5.7109375" style="8" customWidth="1"/>
    <col min="8778" max="9019" width="9.140625" style="8"/>
    <col min="9020" max="9020" width="3.85546875" style="8" customWidth="1"/>
    <col min="9021" max="9021" width="33.42578125" style="8" customWidth="1"/>
    <col min="9022" max="9022" width="7.140625" style="8" customWidth="1"/>
    <col min="9023" max="9028" width="7" style="8" customWidth="1"/>
    <col min="9029" max="9029" width="6.28515625" style="8" customWidth="1"/>
    <col min="9030" max="9030" width="4.85546875" style="8" customWidth="1"/>
    <col min="9031" max="9031" width="6.85546875" style="8" customWidth="1"/>
    <col min="9032" max="9032" width="5" style="8" customWidth="1"/>
    <col min="9033" max="9033" width="5.7109375" style="8" customWidth="1"/>
    <col min="9034" max="9275" width="9.140625" style="8"/>
    <col min="9276" max="9276" width="3.85546875" style="8" customWidth="1"/>
    <col min="9277" max="9277" width="33.42578125" style="8" customWidth="1"/>
    <col min="9278" max="9278" width="7.140625" style="8" customWidth="1"/>
    <col min="9279" max="9284" width="7" style="8" customWidth="1"/>
    <col min="9285" max="9285" width="6.28515625" style="8" customWidth="1"/>
    <col min="9286" max="9286" width="4.85546875" style="8" customWidth="1"/>
    <col min="9287" max="9287" width="6.85546875" style="8" customWidth="1"/>
    <col min="9288" max="9288" width="5" style="8" customWidth="1"/>
    <col min="9289" max="9289" width="5.7109375" style="8" customWidth="1"/>
    <col min="9290" max="9531" width="9.140625" style="8"/>
    <col min="9532" max="9532" width="3.85546875" style="8" customWidth="1"/>
    <col min="9533" max="9533" width="33.42578125" style="8" customWidth="1"/>
    <col min="9534" max="9534" width="7.140625" style="8" customWidth="1"/>
    <col min="9535" max="9540" width="7" style="8" customWidth="1"/>
    <col min="9541" max="9541" width="6.28515625" style="8" customWidth="1"/>
    <col min="9542" max="9542" width="4.85546875" style="8" customWidth="1"/>
    <col min="9543" max="9543" width="6.85546875" style="8" customWidth="1"/>
    <col min="9544" max="9544" width="5" style="8" customWidth="1"/>
    <col min="9545" max="9545" width="5.7109375" style="8" customWidth="1"/>
    <col min="9546" max="9787" width="9.140625" style="8"/>
    <col min="9788" max="9788" width="3.85546875" style="8" customWidth="1"/>
    <col min="9789" max="9789" width="33.42578125" style="8" customWidth="1"/>
    <col min="9790" max="9790" width="7.140625" style="8" customWidth="1"/>
    <col min="9791" max="9796" width="7" style="8" customWidth="1"/>
    <col min="9797" max="9797" width="6.28515625" style="8" customWidth="1"/>
    <col min="9798" max="9798" width="4.85546875" style="8" customWidth="1"/>
    <col min="9799" max="9799" width="6.85546875" style="8" customWidth="1"/>
    <col min="9800" max="9800" width="5" style="8" customWidth="1"/>
    <col min="9801" max="9801" width="5.7109375" style="8" customWidth="1"/>
    <col min="9802" max="10043" width="9.140625" style="8"/>
    <col min="10044" max="10044" width="3.85546875" style="8" customWidth="1"/>
    <col min="10045" max="10045" width="33.42578125" style="8" customWidth="1"/>
    <col min="10046" max="10046" width="7.140625" style="8" customWidth="1"/>
    <col min="10047" max="10052" width="7" style="8" customWidth="1"/>
    <col min="10053" max="10053" width="6.28515625" style="8" customWidth="1"/>
    <col min="10054" max="10054" width="4.85546875" style="8" customWidth="1"/>
    <col min="10055" max="10055" width="6.85546875" style="8" customWidth="1"/>
    <col min="10056" max="10056" width="5" style="8" customWidth="1"/>
    <col min="10057" max="10057" width="5.7109375" style="8" customWidth="1"/>
    <col min="10058" max="10299" width="9.140625" style="8"/>
    <col min="10300" max="10300" width="3.85546875" style="8" customWidth="1"/>
    <col min="10301" max="10301" width="33.42578125" style="8" customWidth="1"/>
    <col min="10302" max="10302" width="7.140625" style="8" customWidth="1"/>
    <col min="10303" max="10308" width="7" style="8" customWidth="1"/>
    <col min="10309" max="10309" width="6.28515625" style="8" customWidth="1"/>
    <col min="10310" max="10310" width="4.85546875" style="8" customWidth="1"/>
    <col min="10311" max="10311" width="6.85546875" style="8" customWidth="1"/>
    <col min="10312" max="10312" width="5" style="8" customWidth="1"/>
    <col min="10313" max="10313" width="5.7109375" style="8" customWidth="1"/>
    <col min="10314" max="10555" width="9.140625" style="8"/>
    <col min="10556" max="10556" width="3.85546875" style="8" customWidth="1"/>
    <col min="10557" max="10557" width="33.42578125" style="8" customWidth="1"/>
    <col min="10558" max="10558" width="7.140625" style="8" customWidth="1"/>
    <col min="10559" max="10564" width="7" style="8" customWidth="1"/>
    <col min="10565" max="10565" width="6.28515625" style="8" customWidth="1"/>
    <col min="10566" max="10566" width="4.85546875" style="8" customWidth="1"/>
    <col min="10567" max="10567" width="6.85546875" style="8" customWidth="1"/>
    <col min="10568" max="10568" width="5" style="8" customWidth="1"/>
    <col min="10569" max="10569" width="5.7109375" style="8" customWidth="1"/>
    <col min="10570" max="10811" width="9.140625" style="8"/>
    <col min="10812" max="10812" width="3.85546875" style="8" customWidth="1"/>
    <col min="10813" max="10813" width="33.42578125" style="8" customWidth="1"/>
    <col min="10814" max="10814" width="7.140625" style="8" customWidth="1"/>
    <col min="10815" max="10820" width="7" style="8" customWidth="1"/>
    <col min="10821" max="10821" width="6.28515625" style="8" customWidth="1"/>
    <col min="10822" max="10822" width="4.85546875" style="8" customWidth="1"/>
    <col min="10823" max="10823" width="6.85546875" style="8" customWidth="1"/>
    <col min="10824" max="10824" width="5" style="8" customWidth="1"/>
    <col min="10825" max="10825" width="5.7109375" style="8" customWidth="1"/>
    <col min="10826" max="11067" width="9.140625" style="8"/>
    <col min="11068" max="11068" width="3.85546875" style="8" customWidth="1"/>
    <col min="11069" max="11069" width="33.42578125" style="8" customWidth="1"/>
    <col min="11070" max="11070" width="7.140625" style="8" customWidth="1"/>
    <col min="11071" max="11076" width="7" style="8" customWidth="1"/>
    <col min="11077" max="11077" width="6.28515625" style="8" customWidth="1"/>
    <col min="11078" max="11078" width="4.85546875" style="8" customWidth="1"/>
    <col min="11079" max="11079" width="6.85546875" style="8" customWidth="1"/>
    <col min="11080" max="11080" width="5" style="8" customWidth="1"/>
    <col min="11081" max="11081" width="5.7109375" style="8" customWidth="1"/>
    <col min="11082" max="11323" width="9.140625" style="8"/>
    <col min="11324" max="11324" width="3.85546875" style="8" customWidth="1"/>
    <col min="11325" max="11325" width="33.42578125" style="8" customWidth="1"/>
    <col min="11326" max="11326" width="7.140625" style="8" customWidth="1"/>
    <col min="11327" max="11332" width="7" style="8" customWidth="1"/>
    <col min="11333" max="11333" width="6.28515625" style="8" customWidth="1"/>
    <col min="11334" max="11334" width="4.85546875" style="8" customWidth="1"/>
    <col min="11335" max="11335" width="6.85546875" style="8" customWidth="1"/>
    <col min="11336" max="11336" width="5" style="8" customWidth="1"/>
    <col min="11337" max="11337" width="5.7109375" style="8" customWidth="1"/>
    <col min="11338" max="11579" width="9.140625" style="8"/>
    <col min="11580" max="11580" width="3.85546875" style="8" customWidth="1"/>
    <col min="11581" max="11581" width="33.42578125" style="8" customWidth="1"/>
    <col min="11582" max="11582" width="7.140625" style="8" customWidth="1"/>
    <col min="11583" max="11588" width="7" style="8" customWidth="1"/>
    <col min="11589" max="11589" width="6.28515625" style="8" customWidth="1"/>
    <col min="11590" max="11590" width="4.85546875" style="8" customWidth="1"/>
    <col min="11591" max="11591" width="6.85546875" style="8" customWidth="1"/>
    <col min="11592" max="11592" width="5" style="8" customWidth="1"/>
    <col min="11593" max="11593" width="5.7109375" style="8" customWidth="1"/>
    <col min="11594" max="11835" width="9.140625" style="8"/>
    <col min="11836" max="11836" width="3.85546875" style="8" customWidth="1"/>
    <col min="11837" max="11837" width="33.42578125" style="8" customWidth="1"/>
    <col min="11838" max="11838" width="7.140625" style="8" customWidth="1"/>
    <col min="11839" max="11844" width="7" style="8" customWidth="1"/>
    <col min="11845" max="11845" width="6.28515625" style="8" customWidth="1"/>
    <col min="11846" max="11846" width="4.85546875" style="8" customWidth="1"/>
    <col min="11847" max="11847" width="6.85546875" style="8" customWidth="1"/>
    <col min="11848" max="11848" width="5" style="8" customWidth="1"/>
    <col min="11849" max="11849" width="5.7109375" style="8" customWidth="1"/>
    <col min="11850" max="12091" width="9.140625" style="8"/>
    <col min="12092" max="12092" width="3.85546875" style="8" customWidth="1"/>
    <col min="12093" max="12093" width="33.42578125" style="8" customWidth="1"/>
    <col min="12094" max="12094" width="7.140625" style="8" customWidth="1"/>
    <col min="12095" max="12100" width="7" style="8" customWidth="1"/>
    <col min="12101" max="12101" width="6.28515625" style="8" customWidth="1"/>
    <col min="12102" max="12102" width="4.85546875" style="8" customWidth="1"/>
    <col min="12103" max="12103" width="6.85546875" style="8" customWidth="1"/>
    <col min="12104" max="12104" width="5" style="8" customWidth="1"/>
    <col min="12105" max="12105" width="5.7109375" style="8" customWidth="1"/>
    <col min="12106" max="12347" width="9.140625" style="8"/>
    <col min="12348" max="12348" width="3.85546875" style="8" customWidth="1"/>
    <col min="12349" max="12349" width="33.42578125" style="8" customWidth="1"/>
    <col min="12350" max="12350" width="7.140625" style="8" customWidth="1"/>
    <col min="12351" max="12356" width="7" style="8" customWidth="1"/>
    <col min="12357" max="12357" width="6.28515625" style="8" customWidth="1"/>
    <col min="12358" max="12358" width="4.85546875" style="8" customWidth="1"/>
    <col min="12359" max="12359" width="6.85546875" style="8" customWidth="1"/>
    <col min="12360" max="12360" width="5" style="8" customWidth="1"/>
    <col min="12361" max="12361" width="5.7109375" style="8" customWidth="1"/>
    <col min="12362" max="12603" width="9.140625" style="8"/>
    <col min="12604" max="12604" width="3.85546875" style="8" customWidth="1"/>
    <col min="12605" max="12605" width="33.42578125" style="8" customWidth="1"/>
    <col min="12606" max="12606" width="7.140625" style="8" customWidth="1"/>
    <col min="12607" max="12612" width="7" style="8" customWidth="1"/>
    <col min="12613" max="12613" width="6.28515625" style="8" customWidth="1"/>
    <col min="12614" max="12614" width="4.85546875" style="8" customWidth="1"/>
    <col min="12615" max="12615" width="6.85546875" style="8" customWidth="1"/>
    <col min="12616" max="12616" width="5" style="8" customWidth="1"/>
    <col min="12617" max="12617" width="5.7109375" style="8" customWidth="1"/>
    <col min="12618" max="12859" width="9.140625" style="8"/>
    <col min="12860" max="12860" width="3.85546875" style="8" customWidth="1"/>
    <col min="12861" max="12861" width="33.42578125" style="8" customWidth="1"/>
    <col min="12862" max="12862" width="7.140625" style="8" customWidth="1"/>
    <col min="12863" max="12868" width="7" style="8" customWidth="1"/>
    <col min="12869" max="12869" width="6.28515625" style="8" customWidth="1"/>
    <col min="12870" max="12870" width="4.85546875" style="8" customWidth="1"/>
    <col min="12871" max="12871" width="6.85546875" style="8" customWidth="1"/>
    <col min="12872" max="12872" width="5" style="8" customWidth="1"/>
    <col min="12873" max="12873" width="5.7109375" style="8" customWidth="1"/>
    <col min="12874" max="13115" width="9.140625" style="8"/>
    <col min="13116" max="13116" width="3.85546875" style="8" customWidth="1"/>
    <col min="13117" max="13117" width="33.42578125" style="8" customWidth="1"/>
    <col min="13118" max="13118" width="7.140625" style="8" customWidth="1"/>
    <col min="13119" max="13124" width="7" style="8" customWidth="1"/>
    <col min="13125" max="13125" width="6.28515625" style="8" customWidth="1"/>
    <col min="13126" max="13126" width="4.85546875" style="8" customWidth="1"/>
    <col min="13127" max="13127" width="6.85546875" style="8" customWidth="1"/>
    <col min="13128" max="13128" width="5" style="8" customWidth="1"/>
    <col min="13129" max="13129" width="5.7109375" style="8" customWidth="1"/>
    <col min="13130" max="13371" width="9.140625" style="8"/>
    <col min="13372" max="13372" width="3.85546875" style="8" customWidth="1"/>
    <col min="13373" max="13373" width="33.42578125" style="8" customWidth="1"/>
    <col min="13374" max="13374" width="7.140625" style="8" customWidth="1"/>
    <col min="13375" max="13380" width="7" style="8" customWidth="1"/>
    <col min="13381" max="13381" width="6.28515625" style="8" customWidth="1"/>
    <col min="13382" max="13382" width="4.85546875" style="8" customWidth="1"/>
    <col min="13383" max="13383" width="6.85546875" style="8" customWidth="1"/>
    <col min="13384" max="13384" width="5" style="8" customWidth="1"/>
    <col min="13385" max="13385" width="5.7109375" style="8" customWidth="1"/>
    <col min="13386" max="13627" width="9.140625" style="8"/>
    <col min="13628" max="13628" width="3.85546875" style="8" customWidth="1"/>
    <col min="13629" max="13629" width="33.42578125" style="8" customWidth="1"/>
    <col min="13630" max="13630" width="7.140625" style="8" customWidth="1"/>
    <col min="13631" max="13636" width="7" style="8" customWidth="1"/>
    <col min="13637" max="13637" width="6.28515625" style="8" customWidth="1"/>
    <col min="13638" max="13638" width="4.85546875" style="8" customWidth="1"/>
    <col min="13639" max="13639" width="6.85546875" style="8" customWidth="1"/>
    <col min="13640" max="13640" width="5" style="8" customWidth="1"/>
    <col min="13641" max="13641" width="5.7109375" style="8" customWidth="1"/>
    <col min="13642" max="13883" width="9.140625" style="8"/>
    <col min="13884" max="13884" width="3.85546875" style="8" customWidth="1"/>
    <col min="13885" max="13885" width="33.42578125" style="8" customWidth="1"/>
    <col min="13886" max="13886" width="7.140625" style="8" customWidth="1"/>
    <col min="13887" max="13892" width="7" style="8" customWidth="1"/>
    <col min="13893" max="13893" width="6.28515625" style="8" customWidth="1"/>
    <col min="13894" max="13894" width="4.85546875" style="8" customWidth="1"/>
    <col min="13895" max="13895" width="6.85546875" style="8" customWidth="1"/>
    <col min="13896" max="13896" width="5" style="8" customWidth="1"/>
    <col min="13897" max="13897" width="5.7109375" style="8" customWidth="1"/>
    <col min="13898" max="14139" width="9.140625" style="8"/>
    <col min="14140" max="14140" width="3.85546875" style="8" customWidth="1"/>
    <col min="14141" max="14141" width="33.42578125" style="8" customWidth="1"/>
    <col min="14142" max="14142" width="7.140625" style="8" customWidth="1"/>
    <col min="14143" max="14148" width="7" style="8" customWidth="1"/>
    <col min="14149" max="14149" width="6.28515625" style="8" customWidth="1"/>
    <col min="14150" max="14150" width="4.85546875" style="8" customWidth="1"/>
    <col min="14151" max="14151" width="6.85546875" style="8" customWidth="1"/>
    <col min="14152" max="14152" width="5" style="8" customWidth="1"/>
    <col min="14153" max="14153" width="5.7109375" style="8" customWidth="1"/>
    <col min="14154" max="14395" width="9.140625" style="8"/>
    <col min="14396" max="14396" width="3.85546875" style="8" customWidth="1"/>
    <col min="14397" max="14397" width="33.42578125" style="8" customWidth="1"/>
    <col min="14398" max="14398" width="7.140625" style="8" customWidth="1"/>
    <col min="14399" max="14404" width="7" style="8" customWidth="1"/>
    <col min="14405" max="14405" width="6.28515625" style="8" customWidth="1"/>
    <col min="14406" max="14406" width="4.85546875" style="8" customWidth="1"/>
    <col min="14407" max="14407" width="6.85546875" style="8" customWidth="1"/>
    <col min="14408" max="14408" width="5" style="8" customWidth="1"/>
    <col min="14409" max="14409" width="5.7109375" style="8" customWidth="1"/>
    <col min="14410" max="14651" width="9.140625" style="8"/>
    <col min="14652" max="14652" width="3.85546875" style="8" customWidth="1"/>
    <col min="14653" max="14653" width="33.42578125" style="8" customWidth="1"/>
    <col min="14654" max="14654" width="7.140625" style="8" customWidth="1"/>
    <col min="14655" max="14660" width="7" style="8" customWidth="1"/>
    <col min="14661" max="14661" width="6.28515625" style="8" customWidth="1"/>
    <col min="14662" max="14662" width="4.85546875" style="8" customWidth="1"/>
    <col min="14663" max="14663" width="6.85546875" style="8" customWidth="1"/>
    <col min="14664" max="14664" width="5" style="8" customWidth="1"/>
    <col min="14665" max="14665" width="5.7109375" style="8" customWidth="1"/>
    <col min="14666" max="14907" width="9.140625" style="8"/>
    <col min="14908" max="14908" width="3.85546875" style="8" customWidth="1"/>
    <col min="14909" max="14909" width="33.42578125" style="8" customWidth="1"/>
    <col min="14910" max="14910" width="7.140625" style="8" customWidth="1"/>
    <col min="14911" max="14916" width="7" style="8" customWidth="1"/>
    <col min="14917" max="14917" width="6.28515625" style="8" customWidth="1"/>
    <col min="14918" max="14918" width="4.85546875" style="8" customWidth="1"/>
    <col min="14919" max="14919" width="6.85546875" style="8" customWidth="1"/>
    <col min="14920" max="14920" width="5" style="8" customWidth="1"/>
    <col min="14921" max="14921" width="5.7109375" style="8" customWidth="1"/>
    <col min="14922" max="15163" width="9.140625" style="8"/>
    <col min="15164" max="15164" width="3.85546875" style="8" customWidth="1"/>
    <col min="15165" max="15165" width="33.42578125" style="8" customWidth="1"/>
    <col min="15166" max="15166" width="7.140625" style="8" customWidth="1"/>
    <col min="15167" max="15172" width="7" style="8" customWidth="1"/>
    <col min="15173" max="15173" width="6.28515625" style="8" customWidth="1"/>
    <col min="15174" max="15174" width="4.85546875" style="8" customWidth="1"/>
    <col min="15175" max="15175" width="6.85546875" style="8" customWidth="1"/>
    <col min="15176" max="15176" width="5" style="8" customWidth="1"/>
    <col min="15177" max="15177" width="5.7109375" style="8" customWidth="1"/>
    <col min="15178" max="15419" width="9.140625" style="8"/>
    <col min="15420" max="15420" width="3.85546875" style="8" customWidth="1"/>
    <col min="15421" max="15421" width="33.42578125" style="8" customWidth="1"/>
    <col min="15422" max="15422" width="7.140625" style="8" customWidth="1"/>
    <col min="15423" max="15428" width="7" style="8" customWidth="1"/>
    <col min="15429" max="15429" width="6.28515625" style="8" customWidth="1"/>
    <col min="15430" max="15430" width="4.85546875" style="8" customWidth="1"/>
    <col min="15431" max="15431" width="6.85546875" style="8" customWidth="1"/>
    <col min="15432" max="15432" width="5" style="8" customWidth="1"/>
    <col min="15433" max="15433" width="5.7109375" style="8" customWidth="1"/>
    <col min="15434" max="15675" width="9.140625" style="8"/>
    <col min="15676" max="15676" width="3.85546875" style="8" customWidth="1"/>
    <col min="15677" max="15677" width="33.42578125" style="8" customWidth="1"/>
    <col min="15678" max="15678" width="7.140625" style="8" customWidth="1"/>
    <col min="15679" max="15684" width="7" style="8" customWidth="1"/>
    <col min="15685" max="15685" width="6.28515625" style="8" customWidth="1"/>
    <col min="15686" max="15686" width="4.85546875" style="8" customWidth="1"/>
    <col min="15687" max="15687" width="6.85546875" style="8" customWidth="1"/>
    <col min="15688" max="15688" width="5" style="8" customWidth="1"/>
    <col min="15689" max="15689" width="5.7109375" style="8" customWidth="1"/>
    <col min="15690" max="15931" width="9.140625" style="8"/>
    <col min="15932" max="15932" width="3.85546875" style="8" customWidth="1"/>
    <col min="15933" max="15933" width="33.42578125" style="8" customWidth="1"/>
    <col min="15934" max="15934" width="7.140625" style="8" customWidth="1"/>
    <col min="15935" max="15940" width="7" style="8" customWidth="1"/>
    <col min="15941" max="15941" width="6.28515625" style="8" customWidth="1"/>
    <col min="15942" max="15942" width="4.85546875" style="8" customWidth="1"/>
    <col min="15943" max="15943" width="6.85546875" style="8" customWidth="1"/>
    <col min="15944" max="15944" width="5" style="8" customWidth="1"/>
    <col min="15945" max="15945" width="5.7109375" style="8" customWidth="1"/>
    <col min="15946" max="16187" width="9.140625" style="8"/>
    <col min="16188" max="16384" width="10.28515625" style="8" customWidth="1"/>
  </cols>
  <sheetData>
    <row r="1" spans="1:12" ht="39.75" customHeight="1">
      <c r="A1" s="1428" t="s">
        <v>363</v>
      </c>
      <c r="B1" s="1428"/>
      <c r="C1" s="1428"/>
      <c r="D1" s="1428"/>
      <c r="E1" s="1428"/>
      <c r="F1" s="1428"/>
      <c r="G1" s="1428"/>
      <c r="H1" s="1428"/>
      <c r="I1" s="386"/>
      <c r="J1" s="386"/>
    </row>
    <row r="2" spans="1:12">
      <c r="B2" s="126"/>
      <c r="C2" s="42"/>
      <c r="D2" s="42"/>
      <c r="E2" s="138"/>
    </row>
    <row r="3" spans="1:12" hidden="1">
      <c r="B3" s="126"/>
      <c r="C3" s="42"/>
      <c r="D3" s="42"/>
      <c r="E3" s="138"/>
    </row>
    <row r="4" spans="1:12" ht="13.35" customHeight="1">
      <c r="A4" s="1424" t="s">
        <v>2739</v>
      </c>
      <c r="B4" s="1424"/>
      <c r="C4" s="1424"/>
      <c r="D4" s="1424"/>
      <c r="E4" s="1424"/>
      <c r="F4" s="1424"/>
      <c r="G4" s="1424"/>
      <c r="H4" s="1424"/>
      <c r="I4" s="445"/>
      <c r="J4" s="445"/>
    </row>
    <row r="5" spans="1:12">
      <c r="B5" s="44"/>
      <c r="C5" s="124"/>
      <c r="D5" s="124"/>
      <c r="E5" s="125"/>
    </row>
    <row r="6" spans="1:12">
      <c r="B6" s="44"/>
      <c r="E6" s="125"/>
    </row>
    <row r="7" spans="1:12" ht="14.25" customHeight="1">
      <c r="B7" s="44"/>
      <c r="C7" s="124"/>
      <c r="D7" s="124"/>
      <c r="E7" s="125"/>
      <c r="F7" s="83"/>
    </row>
    <row r="8" spans="1:12" ht="19.5" customHeight="1">
      <c r="B8" s="1116" t="s">
        <v>35</v>
      </c>
      <c r="C8" s="1102" t="s">
        <v>2</v>
      </c>
      <c r="D8" s="1102" t="s">
        <v>724</v>
      </c>
      <c r="E8" s="1116" t="s">
        <v>3</v>
      </c>
      <c r="F8" s="1404" t="s">
        <v>2637</v>
      </c>
      <c r="G8" s="1405"/>
    </row>
    <row r="9" spans="1:12">
      <c r="B9" s="1117"/>
      <c r="C9" s="1103"/>
      <c r="D9" s="1103"/>
      <c r="E9" s="1117"/>
      <c r="F9" s="1406"/>
      <c r="G9" s="1407"/>
    </row>
    <row r="10" spans="1:12" ht="13.35" customHeight="1">
      <c r="B10" s="1586" t="s">
        <v>2820</v>
      </c>
      <c r="C10" s="1587"/>
      <c r="D10" s="1587"/>
      <c r="E10" s="1588"/>
      <c r="F10" s="409" t="s">
        <v>5</v>
      </c>
      <c r="G10" s="409" t="s">
        <v>6</v>
      </c>
    </row>
    <row r="11" spans="1:12">
      <c r="B11" s="153" t="s">
        <v>40</v>
      </c>
      <c r="C11" s="121" t="s">
        <v>98</v>
      </c>
      <c r="D11" s="63" t="s">
        <v>324</v>
      </c>
      <c r="E11" s="140" t="s">
        <v>7</v>
      </c>
      <c r="F11" s="105">
        <f>_xlfn.XLOOKUP(L11,[1]VIII_CII_A_2!$AI:$AI,[1]VIII_CII_A_2!$S:$S)</f>
        <v>3.2376712499999996</v>
      </c>
      <c r="G11" s="105">
        <f>_xlfn.XLOOKUP(L11,[1]VIII_CII_A_2!$AI:$AI,[1]VIII_CII_A_2!$T:$T)</f>
        <v>3.5974124999999995</v>
      </c>
      <c r="L11" s="852" t="s">
        <v>2390</v>
      </c>
    </row>
    <row r="12" spans="1:12">
      <c r="B12" s="153" t="s">
        <v>41</v>
      </c>
      <c r="C12" s="121" t="s">
        <v>215</v>
      </c>
      <c r="D12" s="63" t="s">
        <v>324</v>
      </c>
      <c r="E12" s="140" t="s">
        <v>7</v>
      </c>
      <c r="F12" s="105">
        <f>_xlfn.XLOOKUP(L12,[1]VIII_CII_A_2!$AI:$AI,[1]VIII_CII_A_2!$S:$S)</f>
        <v>3.0114990000000006</v>
      </c>
      <c r="G12" s="105">
        <f>_xlfn.XLOOKUP(L12,[1]VIII_CII_A_2!$AI:$AI,[1]VIII_CII_A_2!$T:$T)</f>
        <v>3.3461100000000004</v>
      </c>
      <c r="L12" s="852" t="s">
        <v>2391</v>
      </c>
    </row>
    <row r="13" spans="1:12" ht="25.5">
      <c r="B13" s="153" t="s">
        <v>42</v>
      </c>
      <c r="C13" s="121" t="s">
        <v>808</v>
      </c>
      <c r="D13" s="63" t="s">
        <v>324</v>
      </c>
      <c r="E13" s="140" t="s">
        <v>7</v>
      </c>
      <c r="F13" s="105">
        <f>_xlfn.XLOOKUP(L13,[1]VIII_CII_A_2!$AI:$AI,[1]VIII_CII_A_2!$S:$S)</f>
        <v>3.0114990000000006</v>
      </c>
      <c r="G13" s="105">
        <f>_xlfn.XLOOKUP(L13,[1]VIII_CII_A_2!$AI:$AI,[1]VIII_CII_A_2!$T:$T)</f>
        <v>3.3461100000000004</v>
      </c>
      <c r="L13" s="852" t="s">
        <v>2392</v>
      </c>
    </row>
    <row r="14" spans="1:12" ht="25.5">
      <c r="B14" s="153" t="s">
        <v>44</v>
      </c>
      <c r="C14" s="121" t="s">
        <v>809</v>
      </c>
      <c r="D14" s="63" t="s">
        <v>324</v>
      </c>
      <c r="E14" s="140" t="s">
        <v>7</v>
      </c>
      <c r="F14" s="105">
        <f>_xlfn.XLOOKUP(L14,[1]VIII_CII_A_2!$AI:$AI,[1]VIII_CII_A_2!$S:$S)</f>
        <v>2.754</v>
      </c>
      <c r="G14" s="105">
        <f>_xlfn.XLOOKUP(L14,[1]VIII_CII_A_2!$AI:$AI,[1]VIII_CII_A_2!$T:$T)</f>
        <v>3.06</v>
      </c>
      <c r="L14" s="852" t="s">
        <v>2393</v>
      </c>
    </row>
    <row r="15" spans="1:12">
      <c r="B15" s="153" t="s">
        <v>46</v>
      </c>
      <c r="C15" s="142" t="s">
        <v>810</v>
      </c>
      <c r="D15" s="63" t="s">
        <v>324</v>
      </c>
      <c r="E15" s="152" t="s">
        <v>7</v>
      </c>
      <c r="F15" s="105">
        <f>_xlfn.XLOOKUP(L15,[1]VIII_CII_A_2!$AI:$AI,[1]VIII_CII_A_2!$S:$S)</f>
        <v>2.6892810000000003</v>
      </c>
      <c r="G15" s="105">
        <f>_xlfn.XLOOKUP(L15,[1]VIII_CII_A_2!$AI:$AI,[1]VIII_CII_A_2!$T:$T)</f>
        <v>2.9880900000000001</v>
      </c>
      <c r="L15" s="852" t="s">
        <v>2394</v>
      </c>
    </row>
    <row r="16" spans="1:12">
      <c r="B16" s="155" t="s">
        <v>48</v>
      </c>
      <c r="C16" s="142" t="s">
        <v>1029</v>
      </c>
      <c r="D16" s="63" t="s">
        <v>324</v>
      </c>
      <c r="E16" s="140" t="s">
        <v>7</v>
      </c>
      <c r="F16" s="105">
        <f>_xlfn.XLOOKUP(L16,[1]VIII_CII_A_2!$AI:$AI,[1]VIII_CII_A_2!$S:$S)</f>
        <v>2.3712521830985915</v>
      </c>
      <c r="G16" s="105">
        <f>_xlfn.XLOOKUP(L16,[1]VIII_CII_A_2!$AI:$AI,[1]VIII_CII_A_2!$T:$T)</f>
        <v>2.6347246478873236</v>
      </c>
      <c r="L16" s="852" t="s">
        <v>2395</v>
      </c>
    </row>
    <row r="17" spans="1:12">
      <c r="A17" s="39"/>
      <c r="B17" s="1586" t="s">
        <v>2821</v>
      </c>
      <c r="C17" s="1587"/>
      <c r="D17" s="1587"/>
      <c r="E17" s="1588"/>
      <c r="F17" s="1416" t="s">
        <v>19</v>
      </c>
      <c r="G17" s="1418"/>
    </row>
    <row r="18" spans="1:12">
      <c r="B18" s="1388" t="s">
        <v>50</v>
      </c>
      <c r="C18" s="1093" t="s">
        <v>812</v>
      </c>
      <c r="D18" s="63" t="s">
        <v>811</v>
      </c>
      <c r="E18" s="140" t="s">
        <v>7</v>
      </c>
      <c r="F18" s="1235">
        <f>_xlfn.XLOOKUP(L18,[1]VIII_CII_A_2!$AI:$AI,[1]VIII_CII_A_2!$T:$T)</f>
        <v>1.87225675</v>
      </c>
      <c r="G18" s="1236"/>
      <c r="I18" s="158"/>
      <c r="J18" s="159"/>
      <c r="K18" s="161"/>
      <c r="L18" s="866" t="s">
        <v>2371</v>
      </c>
    </row>
    <row r="19" spans="1:12">
      <c r="B19" s="1389"/>
      <c r="C19" s="1094"/>
      <c r="D19" s="63" t="s">
        <v>89</v>
      </c>
      <c r="E19" s="140" t="s">
        <v>7</v>
      </c>
      <c r="F19" s="1235">
        <f>_xlfn.XLOOKUP(L19,[1]VIII_CII_A_2!$AI:$AI,[1]VIII_CII_A_2!$T:$T)</f>
        <v>1.7737840120000006</v>
      </c>
      <c r="G19" s="1236" t="s">
        <v>324</v>
      </c>
      <c r="L19" s="866" t="s">
        <v>2372</v>
      </c>
    </row>
    <row r="20" spans="1:12">
      <c r="B20" s="1390"/>
      <c r="C20" s="1095"/>
      <c r="D20" s="63" t="s">
        <v>90</v>
      </c>
      <c r="E20" s="140" t="s">
        <v>7</v>
      </c>
      <c r="F20" s="1235">
        <f>_xlfn.XLOOKUP(L20,[1]VIII_CII_A_2!$AI:$AI,[1]VIII_CII_A_2!$T:$T)</f>
        <v>1.6125309200000002</v>
      </c>
      <c r="G20" s="1236" t="s">
        <v>324</v>
      </c>
      <c r="L20" s="866" t="s">
        <v>2373</v>
      </c>
    </row>
    <row r="21" spans="1:12">
      <c r="B21" s="1583" t="s">
        <v>52</v>
      </c>
      <c r="C21" s="1093" t="s">
        <v>813</v>
      </c>
      <c r="D21" s="63" t="s">
        <v>811</v>
      </c>
      <c r="E21" s="140" t="s">
        <v>7</v>
      </c>
      <c r="F21" s="1235">
        <f>_xlfn.XLOOKUP(L21,[1]VIII_CII_A_2!$AI:$AI,[1]VIII_CII_A_2!$T:$T)</f>
        <v>1.817725</v>
      </c>
      <c r="G21" s="1236" t="s">
        <v>324</v>
      </c>
      <c r="L21" s="866" t="s">
        <v>2374</v>
      </c>
    </row>
    <row r="22" spans="1:12">
      <c r="B22" s="1584"/>
      <c r="C22" s="1094"/>
      <c r="D22" s="63" t="s">
        <v>89</v>
      </c>
      <c r="E22" s="140" t="s">
        <v>7</v>
      </c>
      <c r="F22" s="1235">
        <f>_xlfn.XLOOKUP(L22,[1]VIII_CII_A_2!$AI:$AI,[1]VIII_CII_A_2!$T:$T)</f>
        <v>1.7221204000000008</v>
      </c>
      <c r="G22" s="1236" t="s">
        <v>324</v>
      </c>
      <c r="L22" s="866" t="s">
        <v>2375</v>
      </c>
    </row>
    <row r="23" spans="1:12">
      <c r="B23" s="1584"/>
      <c r="C23" s="1094"/>
      <c r="D23" s="63" t="s">
        <v>90</v>
      </c>
      <c r="E23" s="140" t="s">
        <v>7</v>
      </c>
      <c r="F23" s="1235">
        <f>_xlfn.XLOOKUP(L23,[1]VIII_CII_A_2!$AI:$AI,[1]VIII_CII_A_2!$T:$T)</f>
        <v>1.5655640000000004</v>
      </c>
      <c r="G23" s="1236" t="s">
        <v>324</v>
      </c>
      <c r="L23" s="866" t="s">
        <v>2376</v>
      </c>
    </row>
    <row r="24" spans="1:12">
      <c r="B24" s="1585"/>
      <c r="C24" s="1095"/>
      <c r="D24" s="63" t="s">
        <v>387</v>
      </c>
      <c r="E24" s="140" t="s">
        <v>7</v>
      </c>
      <c r="F24" s="1235">
        <f>_xlfn.XLOOKUP(L24,[1]VIII_CII_A_2!$AI:$AI,[1]VIII_CII_A_2!$T:$T)</f>
        <v>1.4858</v>
      </c>
      <c r="G24" s="1236" t="s">
        <v>324</v>
      </c>
      <c r="L24" s="866" t="s">
        <v>2377</v>
      </c>
    </row>
    <row r="25" spans="1:12">
      <c r="B25" s="1583" t="s">
        <v>54</v>
      </c>
      <c r="C25" s="1589" t="s">
        <v>814</v>
      </c>
      <c r="D25" s="63" t="s">
        <v>811</v>
      </c>
      <c r="E25" s="156" t="s">
        <v>7</v>
      </c>
      <c r="F25" s="1235">
        <f>_xlfn.XLOOKUP(L25,[1]VIII_CII_A_2!$AI:$AI,[1]VIII_CII_A_2!$T:$T)</f>
        <v>1.817725</v>
      </c>
      <c r="G25" s="1236" t="s">
        <v>324</v>
      </c>
      <c r="L25" s="866" t="s">
        <v>2378</v>
      </c>
    </row>
    <row r="26" spans="1:12">
      <c r="B26" s="1584"/>
      <c r="C26" s="1590"/>
      <c r="D26" s="63" t="s">
        <v>89</v>
      </c>
      <c r="E26" s="156" t="s">
        <v>7</v>
      </c>
      <c r="F26" s="1235">
        <f>_xlfn.XLOOKUP(L26,[1]VIII_CII_A_2!$AI:$AI,[1]VIII_CII_A_2!$T:$T)</f>
        <v>1.7221204000000008</v>
      </c>
      <c r="G26" s="1236" t="s">
        <v>324</v>
      </c>
      <c r="L26" s="866" t="s">
        <v>2379</v>
      </c>
    </row>
    <row r="27" spans="1:12">
      <c r="B27" s="1584"/>
      <c r="C27" s="1590"/>
      <c r="D27" s="63" t="s">
        <v>90</v>
      </c>
      <c r="E27" s="156" t="s">
        <v>7</v>
      </c>
      <c r="F27" s="1235">
        <f>_xlfn.XLOOKUP(L27,[1]VIII_CII_A_2!$AI:$AI,[1]VIII_CII_A_2!$T:$T)</f>
        <v>1.5655640000000004</v>
      </c>
      <c r="G27" s="1236" t="s">
        <v>324</v>
      </c>
      <c r="L27" s="866" t="s">
        <v>2380</v>
      </c>
    </row>
    <row r="28" spans="1:12" ht="14.25" customHeight="1">
      <c r="B28" s="1585"/>
      <c r="C28" s="1591"/>
      <c r="D28" s="63" t="s">
        <v>387</v>
      </c>
      <c r="E28" s="156" t="s">
        <v>7</v>
      </c>
      <c r="F28" s="1235">
        <f>_xlfn.XLOOKUP(L28,[1]VIII_CII_A_2!$AI:$AI,[1]VIII_CII_A_2!$T:$T)</f>
        <v>1.4858</v>
      </c>
      <c r="G28" s="1236" t="s">
        <v>324</v>
      </c>
      <c r="L28" s="866" t="s">
        <v>2381</v>
      </c>
    </row>
    <row r="29" spans="1:12">
      <c r="B29" s="1583" t="s">
        <v>260</v>
      </c>
      <c r="C29" s="1093" t="s">
        <v>815</v>
      </c>
      <c r="D29" s="63" t="s">
        <v>811</v>
      </c>
      <c r="E29" s="140" t="s">
        <v>32</v>
      </c>
      <c r="F29" s="1235">
        <f>_xlfn.XLOOKUP(L29,[1]VIII_CII_A_2!$AI:$AI,[1]VIII_CII_A_2!$T:$T)</f>
        <v>1.4819805000000001</v>
      </c>
      <c r="G29" s="1236" t="s">
        <v>324</v>
      </c>
      <c r="L29" s="866" t="s">
        <v>2382</v>
      </c>
    </row>
    <row r="30" spans="1:12">
      <c r="B30" s="1584"/>
      <c r="C30" s="1094"/>
      <c r="D30" s="63" t="s">
        <v>89</v>
      </c>
      <c r="E30" s="140" t="s">
        <v>32</v>
      </c>
      <c r="F30" s="1235">
        <f>_xlfn.XLOOKUP(L30,[1]VIII_CII_A_2!$AI:$AI,[1]VIII_CII_A_2!$T:$T)</f>
        <v>1.4040346320000006</v>
      </c>
      <c r="G30" s="1236" t="s">
        <v>324</v>
      </c>
      <c r="L30" s="866" t="s">
        <v>2383</v>
      </c>
    </row>
    <row r="31" spans="1:12">
      <c r="B31" s="1584"/>
      <c r="C31" s="1094"/>
      <c r="D31" s="63" t="s">
        <v>90</v>
      </c>
      <c r="E31" s="140" t="s">
        <v>32</v>
      </c>
      <c r="F31" s="1235">
        <f>_xlfn.XLOOKUP(L31,[1]VIII_CII_A_2!$AI:$AI,[1]VIII_CII_A_2!$T:$T)</f>
        <v>1.3261248000000003</v>
      </c>
      <c r="G31" s="1236" t="s">
        <v>324</v>
      </c>
      <c r="L31" s="866" t="s">
        <v>2384</v>
      </c>
    </row>
    <row r="32" spans="1:12">
      <c r="B32" s="1585"/>
      <c r="C32" s="1095"/>
      <c r="D32" s="63" t="s">
        <v>387</v>
      </c>
      <c r="E32" s="140" t="s">
        <v>32</v>
      </c>
      <c r="F32" s="1235">
        <f>_xlfn.XLOOKUP(L32,[1]VIII_CII_A_2!$AI:$AI,[1]VIII_CII_A_2!$T:$T)</f>
        <v>1.2959856000000001</v>
      </c>
      <c r="G32" s="1236" t="s">
        <v>324</v>
      </c>
      <c r="L32" s="866" t="s">
        <v>2385</v>
      </c>
    </row>
    <row r="33" spans="2:12">
      <c r="B33" s="1583" t="s">
        <v>261</v>
      </c>
      <c r="C33" s="1093" t="s">
        <v>1031</v>
      </c>
      <c r="D33" s="63" t="s">
        <v>811</v>
      </c>
      <c r="E33" s="140" t="s">
        <v>33</v>
      </c>
      <c r="F33" s="1235">
        <f>_xlfn.XLOOKUP(L33,[1]VIII_CII_A_2!$AI:$AI,[1]VIII_CII_A_2!$T:$T)</f>
        <v>1.4301111825000001</v>
      </c>
      <c r="G33" s="1236" t="s">
        <v>324</v>
      </c>
      <c r="L33" s="866" t="s">
        <v>2386</v>
      </c>
    </row>
    <row r="34" spans="2:12">
      <c r="B34" s="1584"/>
      <c r="C34" s="1094"/>
      <c r="D34" s="63" t="s">
        <v>89</v>
      </c>
      <c r="E34" s="140" t="s">
        <v>33</v>
      </c>
      <c r="F34" s="1235">
        <f>_xlfn.XLOOKUP(L34,[1]VIII_CII_A_2!$AI:$AI,[1]VIII_CII_A_2!$T:$T)</f>
        <v>1.3548934198800004</v>
      </c>
      <c r="G34" s="1236" t="s">
        <v>324</v>
      </c>
      <c r="L34" s="866" t="s">
        <v>2387</v>
      </c>
    </row>
    <row r="35" spans="2:12">
      <c r="B35" s="1584"/>
      <c r="C35" s="1094"/>
      <c r="D35" s="63" t="s">
        <v>90</v>
      </c>
      <c r="E35" s="140" t="s">
        <v>33</v>
      </c>
      <c r="F35" s="1235">
        <f>_xlfn.XLOOKUP(L35,[1]VIII_CII_A_2!$AI:$AI,[1]VIII_CII_A_2!$T:$T)</f>
        <v>1.2797104320000003</v>
      </c>
      <c r="G35" s="1236" t="s">
        <v>324</v>
      </c>
      <c r="L35" s="866" t="s">
        <v>2388</v>
      </c>
    </row>
    <row r="36" spans="2:12">
      <c r="B36" s="1585"/>
      <c r="C36" s="1095"/>
      <c r="D36" s="63" t="s">
        <v>387</v>
      </c>
      <c r="E36" s="140" t="s">
        <v>33</v>
      </c>
      <c r="F36" s="1235">
        <f>_xlfn.XLOOKUP(L36,[1]VIII_CII_A_2!$AI:$AI,[1]VIII_CII_A_2!$T:$T)</f>
        <v>1.2441461760000001</v>
      </c>
      <c r="G36" s="1236" t="s">
        <v>324</v>
      </c>
      <c r="L36" s="866" t="s">
        <v>2389</v>
      </c>
    </row>
    <row r="37" spans="2:12">
      <c r="B37" s="1164" t="s">
        <v>353</v>
      </c>
      <c r="C37" s="1164"/>
      <c r="D37" s="1164"/>
      <c r="E37" s="1164"/>
      <c r="F37" s="1164"/>
      <c r="G37" s="1164"/>
      <c r="I37" s="44"/>
      <c r="J37" s="81"/>
      <c r="K37" s="82"/>
      <c r="L37" s="81"/>
    </row>
    <row r="38" spans="2:12" ht="25.5" customHeight="1">
      <c r="B38" s="1386" t="s">
        <v>2738</v>
      </c>
      <c r="C38" s="1386"/>
      <c r="D38" s="1386"/>
      <c r="E38" s="1386"/>
      <c r="F38" s="1386"/>
      <c r="G38" s="1386"/>
    </row>
    <row r="39" spans="2:12" ht="38.25" customHeight="1">
      <c r="B39" s="1386" t="s">
        <v>2819</v>
      </c>
      <c r="C39" s="1386"/>
      <c r="D39" s="1386"/>
      <c r="E39" s="1386"/>
      <c r="F39" s="1386"/>
      <c r="G39" s="1386"/>
    </row>
    <row r="40" spans="2:12" ht="52.5" customHeight="1">
      <c r="B40" s="1582" t="s">
        <v>465</v>
      </c>
      <c r="C40" s="1582"/>
      <c r="D40" s="1582"/>
      <c r="E40" s="1582"/>
      <c r="F40" s="1582"/>
      <c r="G40" s="1582"/>
      <c r="H40" s="128"/>
      <c r="I40" s="128"/>
    </row>
    <row r="41" spans="2:12">
      <c r="C41" s="160"/>
      <c r="D41" s="160"/>
      <c r="E41" s="160"/>
    </row>
    <row r="43" spans="2:12" s="39" customFormat="1">
      <c r="B43" s="96"/>
      <c r="C43" s="128"/>
      <c r="D43" s="128"/>
      <c r="E43" s="128"/>
      <c r="F43" s="128"/>
      <c r="G43" s="128"/>
      <c r="H43" s="128"/>
      <c r="I43" s="128"/>
    </row>
  </sheetData>
  <mergeCells count="43">
    <mergeCell ref="F36:G36"/>
    <mergeCell ref="F31:G31"/>
    <mergeCell ref="F32:G32"/>
    <mergeCell ref="F33:G33"/>
    <mergeCell ref="F34:G34"/>
    <mergeCell ref="F35:G35"/>
    <mergeCell ref="F26:G26"/>
    <mergeCell ref="F27:G27"/>
    <mergeCell ref="F28:G28"/>
    <mergeCell ref="F29:G29"/>
    <mergeCell ref="F30:G30"/>
    <mergeCell ref="A1:H1"/>
    <mergeCell ref="B17:E17"/>
    <mergeCell ref="F17:G17"/>
    <mergeCell ref="B37:G37"/>
    <mergeCell ref="B38:G38"/>
    <mergeCell ref="A4:H4"/>
    <mergeCell ref="B33:B36"/>
    <mergeCell ref="C18:C20"/>
    <mergeCell ref="C21:C24"/>
    <mergeCell ref="C25:C28"/>
    <mergeCell ref="C29:C32"/>
    <mergeCell ref="C33:C36"/>
    <mergeCell ref="B18:B20"/>
    <mergeCell ref="F22:G22"/>
    <mergeCell ref="F23:G23"/>
    <mergeCell ref="F24:G24"/>
    <mergeCell ref="B39:G39"/>
    <mergeCell ref="B40:G40"/>
    <mergeCell ref="B8:B9"/>
    <mergeCell ref="C8:C9"/>
    <mergeCell ref="D8:D9"/>
    <mergeCell ref="E8:E9"/>
    <mergeCell ref="B21:B24"/>
    <mergeCell ref="B25:B28"/>
    <mergeCell ref="B29:B32"/>
    <mergeCell ref="B10:E10"/>
    <mergeCell ref="F8:G9"/>
    <mergeCell ref="F18:G18"/>
    <mergeCell ref="F19:G19"/>
    <mergeCell ref="F20:G20"/>
    <mergeCell ref="F21:G21"/>
    <mergeCell ref="F25:G25"/>
  </mergeCells>
  <pageMargins left="0.25" right="0.25" top="0.75" bottom="0.75" header="0.3" footer="0.3"/>
  <pageSetup paperSize="9" firstPageNumber="152" fitToHeight="0" orientation="portrait" useFirstPageNumber="1"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oaie32">
    <tabColor rgb="FFFFFF00"/>
    <pageSetUpPr fitToPage="1"/>
  </sheetPr>
  <dimension ref="A1:HN84"/>
  <sheetViews>
    <sheetView topLeftCell="A12" zoomScale="115" zoomScaleNormal="115" workbookViewId="0">
      <selection activeCell="B15" sqref="B15:E15"/>
    </sheetView>
  </sheetViews>
  <sheetFormatPr defaultColWidth="9" defaultRowHeight="12.75"/>
  <cols>
    <col min="1" max="1" width="9" style="8"/>
    <col min="2" max="2" width="3.85546875" style="96" customWidth="1"/>
    <col min="3" max="3" width="37.42578125" style="39" customWidth="1"/>
    <col min="4" max="4" width="15.7109375" style="39" customWidth="1"/>
    <col min="5" max="5" width="8.7109375" style="83" customWidth="1"/>
    <col min="6" max="6" width="10.28515625" style="39" customWidth="1"/>
    <col min="7" max="7" width="7.42578125" style="39" bestFit="1" customWidth="1"/>
    <col min="8" max="12" width="9.140625" style="39"/>
    <col min="13" max="13" width="0" style="39" hidden="1" customWidth="1"/>
    <col min="14" max="208" width="9.140625" style="39"/>
    <col min="209" max="215" width="9.140625" style="8"/>
    <col min="216" max="216" width="3.85546875" style="8" customWidth="1"/>
    <col min="217" max="217" width="33.7109375" style="8" customWidth="1"/>
    <col min="218" max="218" width="7.140625" style="8" customWidth="1"/>
    <col min="219" max="219" width="6.7109375" style="8" customWidth="1"/>
    <col min="220" max="224" width="7.140625" style="8" customWidth="1"/>
    <col min="225" max="225" width="6.28515625" style="8" customWidth="1"/>
    <col min="226" max="226" width="4.85546875" style="8" customWidth="1"/>
    <col min="227" max="227" width="6.85546875" style="8" customWidth="1"/>
    <col min="228" max="228" width="7.28515625" style="8" customWidth="1"/>
    <col min="229" max="229" width="5.7109375" style="8" customWidth="1"/>
    <col min="230" max="471" width="9.140625" style="8"/>
    <col min="472" max="472" width="3.85546875" style="8" customWidth="1"/>
    <col min="473" max="473" width="33.7109375" style="8" customWidth="1"/>
    <col min="474" max="474" width="7.140625" style="8" customWidth="1"/>
    <col min="475" max="475" width="6.7109375" style="8" customWidth="1"/>
    <col min="476" max="480" width="7.140625" style="8" customWidth="1"/>
    <col min="481" max="481" width="6.28515625" style="8" customWidth="1"/>
    <col min="482" max="482" width="4.85546875" style="8" customWidth="1"/>
    <col min="483" max="483" width="6.85546875" style="8" customWidth="1"/>
    <col min="484" max="484" width="7.28515625" style="8" customWidth="1"/>
    <col min="485" max="485" width="5.7109375" style="8" customWidth="1"/>
    <col min="486" max="727" width="9.140625" style="8"/>
    <col min="728" max="728" width="3.85546875" style="8" customWidth="1"/>
    <col min="729" max="729" width="33.7109375" style="8" customWidth="1"/>
    <col min="730" max="730" width="7.140625" style="8" customWidth="1"/>
    <col min="731" max="731" width="6.7109375" style="8" customWidth="1"/>
    <col min="732" max="736" width="7.140625" style="8" customWidth="1"/>
    <col min="737" max="737" width="6.28515625" style="8" customWidth="1"/>
    <col min="738" max="738" width="4.85546875" style="8" customWidth="1"/>
    <col min="739" max="739" width="6.85546875" style="8" customWidth="1"/>
    <col min="740" max="740" width="7.28515625" style="8" customWidth="1"/>
    <col min="741" max="741" width="5.7109375" style="8" customWidth="1"/>
    <col min="742" max="983" width="9.140625" style="8"/>
    <col min="984" max="984" width="3.85546875" style="8" customWidth="1"/>
    <col min="985" max="985" width="33.7109375" style="8" customWidth="1"/>
    <col min="986" max="986" width="7.140625" style="8" customWidth="1"/>
    <col min="987" max="987" width="6.7109375" style="8" customWidth="1"/>
    <col min="988" max="992" width="7.140625" style="8" customWidth="1"/>
    <col min="993" max="993" width="6.28515625" style="8" customWidth="1"/>
    <col min="994" max="994" width="4.85546875" style="8" customWidth="1"/>
    <col min="995" max="995" width="6.85546875" style="8" customWidth="1"/>
    <col min="996" max="996" width="7.28515625" style="8" customWidth="1"/>
    <col min="997" max="997" width="5.7109375" style="8" customWidth="1"/>
    <col min="998" max="1239" width="9.140625" style="8"/>
    <col min="1240" max="1240" width="3.85546875" style="8" customWidth="1"/>
    <col min="1241" max="1241" width="33.7109375" style="8" customWidth="1"/>
    <col min="1242" max="1242" width="7.140625" style="8" customWidth="1"/>
    <col min="1243" max="1243" width="6.7109375" style="8" customWidth="1"/>
    <col min="1244" max="1248" width="7.140625" style="8" customWidth="1"/>
    <col min="1249" max="1249" width="6.28515625" style="8" customWidth="1"/>
    <col min="1250" max="1250" width="4.85546875" style="8" customWidth="1"/>
    <col min="1251" max="1251" width="6.85546875" style="8" customWidth="1"/>
    <col min="1252" max="1252" width="7.28515625" style="8" customWidth="1"/>
    <col min="1253" max="1253" width="5.7109375" style="8" customWidth="1"/>
    <col min="1254" max="1495" width="9.140625" style="8"/>
    <col min="1496" max="1496" width="3.85546875" style="8" customWidth="1"/>
    <col min="1497" max="1497" width="33.7109375" style="8" customWidth="1"/>
    <col min="1498" max="1498" width="7.140625" style="8" customWidth="1"/>
    <col min="1499" max="1499" width="6.7109375" style="8" customWidth="1"/>
    <col min="1500" max="1504" width="7.140625" style="8" customWidth="1"/>
    <col min="1505" max="1505" width="6.28515625" style="8" customWidth="1"/>
    <col min="1506" max="1506" width="4.85546875" style="8" customWidth="1"/>
    <col min="1507" max="1507" width="6.85546875" style="8" customWidth="1"/>
    <col min="1508" max="1508" width="7.28515625" style="8" customWidth="1"/>
    <col min="1509" max="1509" width="5.7109375" style="8" customWidth="1"/>
    <col min="1510" max="1751" width="9.140625" style="8"/>
    <col min="1752" max="1752" width="3.85546875" style="8" customWidth="1"/>
    <col min="1753" max="1753" width="33.7109375" style="8" customWidth="1"/>
    <col min="1754" max="1754" width="7.140625" style="8" customWidth="1"/>
    <col min="1755" max="1755" width="6.7109375" style="8" customWidth="1"/>
    <col min="1756" max="1760" width="7.140625" style="8" customWidth="1"/>
    <col min="1761" max="1761" width="6.28515625" style="8" customWidth="1"/>
    <col min="1762" max="1762" width="4.85546875" style="8" customWidth="1"/>
    <col min="1763" max="1763" width="6.85546875" style="8" customWidth="1"/>
    <col min="1764" max="1764" width="7.28515625" style="8" customWidth="1"/>
    <col min="1765" max="1765" width="5.7109375" style="8" customWidth="1"/>
    <col min="1766" max="2007" width="9.140625" style="8"/>
    <col min="2008" max="2008" width="3.85546875" style="8" customWidth="1"/>
    <col min="2009" max="2009" width="33.7109375" style="8" customWidth="1"/>
    <col min="2010" max="2010" width="7.140625" style="8" customWidth="1"/>
    <col min="2011" max="2011" width="6.7109375" style="8" customWidth="1"/>
    <col min="2012" max="2016" width="7.140625" style="8" customWidth="1"/>
    <col min="2017" max="2017" width="6.28515625" style="8" customWidth="1"/>
    <col min="2018" max="2018" width="4.85546875" style="8" customWidth="1"/>
    <col min="2019" max="2019" width="6.85546875" style="8" customWidth="1"/>
    <col min="2020" max="2020" width="7.28515625" style="8" customWidth="1"/>
    <col min="2021" max="2021" width="5.7109375" style="8" customWidth="1"/>
    <col min="2022" max="2263" width="9.140625" style="8"/>
    <col min="2264" max="2264" width="3.85546875" style="8" customWidth="1"/>
    <col min="2265" max="2265" width="33.7109375" style="8" customWidth="1"/>
    <col min="2266" max="2266" width="7.140625" style="8" customWidth="1"/>
    <col min="2267" max="2267" width="6.7109375" style="8" customWidth="1"/>
    <col min="2268" max="2272" width="7.140625" style="8" customWidth="1"/>
    <col min="2273" max="2273" width="6.28515625" style="8" customWidth="1"/>
    <col min="2274" max="2274" width="4.85546875" style="8" customWidth="1"/>
    <col min="2275" max="2275" width="6.85546875" style="8" customWidth="1"/>
    <col min="2276" max="2276" width="7.28515625" style="8" customWidth="1"/>
    <col min="2277" max="2277" width="5.7109375" style="8" customWidth="1"/>
    <col min="2278" max="2519" width="9.140625" style="8"/>
    <col min="2520" max="2520" width="3.85546875" style="8" customWidth="1"/>
    <col min="2521" max="2521" width="33.7109375" style="8" customWidth="1"/>
    <col min="2522" max="2522" width="7.140625" style="8" customWidth="1"/>
    <col min="2523" max="2523" width="6.7109375" style="8" customWidth="1"/>
    <col min="2524" max="2528" width="7.140625" style="8" customWidth="1"/>
    <col min="2529" max="2529" width="6.28515625" style="8" customWidth="1"/>
    <col min="2530" max="2530" width="4.85546875" style="8" customWidth="1"/>
    <col min="2531" max="2531" width="6.85546875" style="8" customWidth="1"/>
    <col min="2532" max="2532" width="7.28515625" style="8" customWidth="1"/>
    <col min="2533" max="2533" width="5.7109375" style="8" customWidth="1"/>
    <col min="2534" max="2775" width="9.140625" style="8"/>
    <col min="2776" max="2776" width="3.85546875" style="8" customWidth="1"/>
    <col min="2777" max="2777" width="33.7109375" style="8" customWidth="1"/>
    <col min="2778" max="2778" width="7.140625" style="8" customWidth="1"/>
    <col min="2779" max="2779" width="6.7109375" style="8" customWidth="1"/>
    <col min="2780" max="2784" width="7.140625" style="8" customWidth="1"/>
    <col min="2785" max="2785" width="6.28515625" style="8" customWidth="1"/>
    <col min="2786" max="2786" width="4.85546875" style="8" customWidth="1"/>
    <col min="2787" max="2787" width="6.85546875" style="8" customWidth="1"/>
    <col min="2788" max="2788" width="7.28515625" style="8" customWidth="1"/>
    <col min="2789" max="2789" width="5.7109375" style="8" customWidth="1"/>
    <col min="2790" max="3031" width="9.140625" style="8"/>
    <col min="3032" max="3032" width="3.85546875" style="8" customWidth="1"/>
    <col min="3033" max="3033" width="33.7109375" style="8" customWidth="1"/>
    <col min="3034" max="3034" width="7.140625" style="8" customWidth="1"/>
    <col min="3035" max="3035" width="6.7109375" style="8" customWidth="1"/>
    <col min="3036" max="3040" width="7.140625" style="8" customWidth="1"/>
    <col min="3041" max="3041" width="6.28515625" style="8" customWidth="1"/>
    <col min="3042" max="3042" width="4.85546875" style="8" customWidth="1"/>
    <col min="3043" max="3043" width="6.85546875" style="8" customWidth="1"/>
    <col min="3044" max="3044" width="7.28515625" style="8" customWidth="1"/>
    <col min="3045" max="3045" width="5.7109375" style="8" customWidth="1"/>
    <col min="3046" max="3287" width="9.140625" style="8"/>
    <col min="3288" max="3288" width="3.85546875" style="8" customWidth="1"/>
    <col min="3289" max="3289" width="33.7109375" style="8" customWidth="1"/>
    <col min="3290" max="3290" width="7.140625" style="8" customWidth="1"/>
    <col min="3291" max="3291" width="6.7109375" style="8" customWidth="1"/>
    <col min="3292" max="3296" width="7.140625" style="8" customWidth="1"/>
    <col min="3297" max="3297" width="6.28515625" style="8" customWidth="1"/>
    <col min="3298" max="3298" width="4.85546875" style="8" customWidth="1"/>
    <col min="3299" max="3299" width="6.85546875" style="8" customWidth="1"/>
    <col min="3300" max="3300" width="7.28515625" style="8" customWidth="1"/>
    <col min="3301" max="3301" width="5.7109375" style="8" customWidth="1"/>
    <col min="3302" max="3543" width="9.140625" style="8"/>
    <col min="3544" max="3544" width="3.85546875" style="8" customWidth="1"/>
    <col min="3545" max="3545" width="33.7109375" style="8" customWidth="1"/>
    <col min="3546" max="3546" width="7.140625" style="8" customWidth="1"/>
    <col min="3547" max="3547" width="6.7109375" style="8" customWidth="1"/>
    <col min="3548" max="3552" width="7.140625" style="8" customWidth="1"/>
    <col min="3553" max="3553" width="6.28515625" style="8" customWidth="1"/>
    <col min="3554" max="3554" width="4.85546875" style="8" customWidth="1"/>
    <col min="3555" max="3555" width="6.85546875" style="8" customWidth="1"/>
    <col min="3556" max="3556" width="7.28515625" style="8" customWidth="1"/>
    <col min="3557" max="3557" width="5.7109375" style="8" customWidth="1"/>
    <col min="3558" max="3799" width="9.140625" style="8"/>
    <col min="3800" max="3800" width="3.85546875" style="8" customWidth="1"/>
    <col min="3801" max="3801" width="33.7109375" style="8" customWidth="1"/>
    <col min="3802" max="3802" width="7.140625" style="8" customWidth="1"/>
    <col min="3803" max="3803" width="6.7109375" style="8" customWidth="1"/>
    <col min="3804" max="3808" width="7.140625" style="8" customWidth="1"/>
    <col min="3809" max="3809" width="6.28515625" style="8" customWidth="1"/>
    <col min="3810" max="3810" width="4.85546875" style="8" customWidth="1"/>
    <col min="3811" max="3811" width="6.85546875" style="8" customWidth="1"/>
    <col min="3812" max="3812" width="7.28515625" style="8" customWidth="1"/>
    <col min="3813" max="3813" width="5.7109375" style="8" customWidth="1"/>
    <col min="3814" max="4055" width="9.140625" style="8"/>
    <col min="4056" max="4056" width="3.85546875" style="8" customWidth="1"/>
    <col min="4057" max="4057" width="33.7109375" style="8" customWidth="1"/>
    <col min="4058" max="4058" width="7.140625" style="8" customWidth="1"/>
    <col min="4059" max="4059" width="6.7109375" style="8" customWidth="1"/>
    <col min="4060" max="4064" width="7.140625" style="8" customWidth="1"/>
    <col min="4065" max="4065" width="6.28515625" style="8" customWidth="1"/>
    <col min="4066" max="4066" width="4.85546875" style="8" customWidth="1"/>
    <col min="4067" max="4067" width="6.85546875" style="8" customWidth="1"/>
    <col min="4068" max="4068" width="7.28515625" style="8" customWidth="1"/>
    <col min="4069" max="4069" width="5.7109375" style="8" customWidth="1"/>
    <col min="4070" max="4311" width="9.140625" style="8"/>
    <col min="4312" max="4312" width="3.85546875" style="8" customWidth="1"/>
    <col min="4313" max="4313" width="33.7109375" style="8" customWidth="1"/>
    <col min="4314" max="4314" width="7.140625" style="8" customWidth="1"/>
    <col min="4315" max="4315" width="6.7109375" style="8" customWidth="1"/>
    <col min="4316" max="4320" width="7.140625" style="8" customWidth="1"/>
    <col min="4321" max="4321" width="6.28515625" style="8" customWidth="1"/>
    <col min="4322" max="4322" width="4.85546875" style="8" customWidth="1"/>
    <col min="4323" max="4323" width="6.85546875" style="8" customWidth="1"/>
    <col min="4324" max="4324" width="7.28515625" style="8" customWidth="1"/>
    <col min="4325" max="4325" width="5.7109375" style="8" customWidth="1"/>
    <col min="4326" max="4567" width="9.140625" style="8"/>
    <col min="4568" max="4568" width="3.85546875" style="8" customWidth="1"/>
    <col min="4569" max="4569" width="33.7109375" style="8" customWidth="1"/>
    <col min="4570" max="4570" width="7.140625" style="8" customWidth="1"/>
    <col min="4571" max="4571" width="6.7109375" style="8" customWidth="1"/>
    <col min="4572" max="4576" width="7.140625" style="8" customWidth="1"/>
    <col min="4577" max="4577" width="6.28515625" style="8" customWidth="1"/>
    <col min="4578" max="4578" width="4.85546875" style="8" customWidth="1"/>
    <col min="4579" max="4579" width="6.85546875" style="8" customWidth="1"/>
    <col min="4580" max="4580" width="7.28515625" style="8" customWidth="1"/>
    <col min="4581" max="4581" width="5.7109375" style="8" customWidth="1"/>
    <col min="4582" max="4823" width="9.140625" style="8"/>
    <col min="4824" max="4824" width="3.85546875" style="8" customWidth="1"/>
    <col min="4825" max="4825" width="33.7109375" style="8" customWidth="1"/>
    <col min="4826" max="4826" width="7.140625" style="8" customWidth="1"/>
    <col min="4827" max="4827" width="6.7109375" style="8" customWidth="1"/>
    <col min="4828" max="4832" width="7.140625" style="8" customWidth="1"/>
    <col min="4833" max="4833" width="6.28515625" style="8" customWidth="1"/>
    <col min="4834" max="4834" width="4.85546875" style="8" customWidth="1"/>
    <col min="4835" max="4835" width="6.85546875" style="8" customWidth="1"/>
    <col min="4836" max="4836" width="7.28515625" style="8" customWidth="1"/>
    <col min="4837" max="4837" width="5.7109375" style="8" customWidth="1"/>
    <col min="4838" max="5079" width="9.140625" style="8"/>
    <col min="5080" max="5080" width="3.85546875" style="8" customWidth="1"/>
    <col min="5081" max="5081" width="33.7109375" style="8" customWidth="1"/>
    <col min="5082" max="5082" width="7.140625" style="8" customWidth="1"/>
    <col min="5083" max="5083" width="6.7109375" style="8" customWidth="1"/>
    <col min="5084" max="5088" width="7.140625" style="8" customWidth="1"/>
    <col min="5089" max="5089" width="6.28515625" style="8" customWidth="1"/>
    <col min="5090" max="5090" width="4.85546875" style="8" customWidth="1"/>
    <col min="5091" max="5091" width="6.85546875" style="8" customWidth="1"/>
    <col min="5092" max="5092" width="7.28515625" style="8" customWidth="1"/>
    <col min="5093" max="5093" width="5.7109375" style="8" customWidth="1"/>
    <col min="5094" max="5335" width="9.140625" style="8"/>
    <col min="5336" max="5336" width="3.85546875" style="8" customWidth="1"/>
    <col min="5337" max="5337" width="33.7109375" style="8" customWidth="1"/>
    <col min="5338" max="5338" width="7.140625" style="8" customWidth="1"/>
    <col min="5339" max="5339" width="6.7109375" style="8" customWidth="1"/>
    <col min="5340" max="5344" width="7.140625" style="8" customWidth="1"/>
    <col min="5345" max="5345" width="6.28515625" style="8" customWidth="1"/>
    <col min="5346" max="5346" width="4.85546875" style="8" customWidth="1"/>
    <col min="5347" max="5347" width="6.85546875" style="8" customWidth="1"/>
    <col min="5348" max="5348" width="7.28515625" style="8" customWidth="1"/>
    <col min="5349" max="5349" width="5.7109375" style="8" customWidth="1"/>
    <col min="5350" max="5591" width="9.140625" style="8"/>
    <col min="5592" max="5592" width="3.85546875" style="8" customWidth="1"/>
    <col min="5593" max="5593" width="33.7109375" style="8" customWidth="1"/>
    <col min="5594" max="5594" width="7.140625" style="8" customWidth="1"/>
    <col min="5595" max="5595" width="6.7109375" style="8" customWidth="1"/>
    <col min="5596" max="5600" width="7.140625" style="8" customWidth="1"/>
    <col min="5601" max="5601" width="6.28515625" style="8" customWidth="1"/>
    <col min="5602" max="5602" width="4.85546875" style="8" customWidth="1"/>
    <col min="5603" max="5603" width="6.85546875" style="8" customWidth="1"/>
    <col min="5604" max="5604" width="7.28515625" style="8" customWidth="1"/>
    <col min="5605" max="5605" width="5.7109375" style="8" customWidth="1"/>
    <col min="5606" max="5847" width="9.140625" style="8"/>
    <col min="5848" max="5848" width="3.85546875" style="8" customWidth="1"/>
    <col min="5849" max="5849" width="33.7109375" style="8" customWidth="1"/>
    <col min="5850" max="5850" width="7.140625" style="8" customWidth="1"/>
    <col min="5851" max="5851" width="6.7109375" style="8" customWidth="1"/>
    <col min="5852" max="5856" width="7.140625" style="8" customWidth="1"/>
    <col min="5857" max="5857" width="6.28515625" style="8" customWidth="1"/>
    <col min="5858" max="5858" width="4.85546875" style="8" customWidth="1"/>
    <col min="5859" max="5859" width="6.85546875" style="8" customWidth="1"/>
    <col min="5860" max="5860" width="7.28515625" style="8" customWidth="1"/>
    <col min="5861" max="5861" width="5.7109375" style="8" customWidth="1"/>
    <col min="5862" max="6103" width="9.140625" style="8"/>
    <col min="6104" max="6104" width="3.85546875" style="8" customWidth="1"/>
    <col min="6105" max="6105" width="33.7109375" style="8" customWidth="1"/>
    <col min="6106" max="6106" width="7.140625" style="8" customWidth="1"/>
    <col min="6107" max="6107" width="6.7109375" style="8" customWidth="1"/>
    <col min="6108" max="6112" width="7.140625" style="8" customWidth="1"/>
    <col min="6113" max="6113" width="6.28515625" style="8" customWidth="1"/>
    <col min="6114" max="6114" width="4.85546875" style="8" customWidth="1"/>
    <col min="6115" max="6115" width="6.85546875" style="8" customWidth="1"/>
    <col min="6116" max="6116" width="7.28515625" style="8" customWidth="1"/>
    <col min="6117" max="6117" width="5.7109375" style="8" customWidth="1"/>
    <col min="6118" max="6359" width="9.140625" style="8"/>
    <col min="6360" max="6360" width="3.85546875" style="8" customWidth="1"/>
    <col min="6361" max="6361" width="33.7109375" style="8" customWidth="1"/>
    <col min="6362" max="6362" width="7.140625" style="8" customWidth="1"/>
    <col min="6363" max="6363" width="6.7109375" style="8" customWidth="1"/>
    <col min="6364" max="6368" width="7.140625" style="8" customWidth="1"/>
    <col min="6369" max="6369" width="6.28515625" style="8" customWidth="1"/>
    <col min="6370" max="6370" width="4.85546875" style="8" customWidth="1"/>
    <col min="6371" max="6371" width="6.85546875" style="8" customWidth="1"/>
    <col min="6372" max="6372" width="7.28515625" style="8" customWidth="1"/>
    <col min="6373" max="6373" width="5.7109375" style="8" customWidth="1"/>
    <col min="6374" max="6615" width="9.140625" style="8"/>
    <col min="6616" max="6616" width="3.85546875" style="8" customWidth="1"/>
    <col min="6617" max="6617" width="33.7109375" style="8" customWidth="1"/>
    <col min="6618" max="6618" width="7.140625" style="8" customWidth="1"/>
    <col min="6619" max="6619" width="6.7109375" style="8" customWidth="1"/>
    <col min="6620" max="6624" width="7.140625" style="8" customWidth="1"/>
    <col min="6625" max="6625" width="6.28515625" style="8" customWidth="1"/>
    <col min="6626" max="6626" width="4.85546875" style="8" customWidth="1"/>
    <col min="6627" max="6627" width="6.85546875" style="8" customWidth="1"/>
    <col min="6628" max="6628" width="7.28515625" style="8" customWidth="1"/>
    <col min="6629" max="6629" width="5.7109375" style="8" customWidth="1"/>
    <col min="6630" max="6871" width="9.140625" style="8"/>
    <col min="6872" max="6872" width="3.85546875" style="8" customWidth="1"/>
    <col min="6873" max="6873" width="33.7109375" style="8" customWidth="1"/>
    <col min="6874" max="6874" width="7.140625" style="8" customWidth="1"/>
    <col min="6875" max="6875" width="6.7109375" style="8" customWidth="1"/>
    <col min="6876" max="6880" width="7.140625" style="8" customWidth="1"/>
    <col min="6881" max="6881" width="6.28515625" style="8" customWidth="1"/>
    <col min="6882" max="6882" width="4.85546875" style="8" customWidth="1"/>
    <col min="6883" max="6883" width="6.85546875" style="8" customWidth="1"/>
    <col min="6884" max="6884" width="7.28515625" style="8" customWidth="1"/>
    <col min="6885" max="6885" width="5.7109375" style="8" customWidth="1"/>
    <col min="6886" max="7127" width="9.140625" style="8"/>
    <col min="7128" max="7128" width="3.85546875" style="8" customWidth="1"/>
    <col min="7129" max="7129" width="33.7109375" style="8" customWidth="1"/>
    <col min="7130" max="7130" width="7.140625" style="8" customWidth="1"/>
    <col min="7131" max="7131" width="6.7109375" style="8" customWidth="1"/>
    <col min="7132" max="7136" width="7.140625" style="8" customWidth="1"/>
    <col min="7137" max="7137" width="6.28515625" style="8" customWidth="1"/>
    <col min="7138" max="7138" width="4.85546875" style="8" customWidth="1"/>
    <col min="7139" max="7139" width="6.85546875" style="8" customWidth="1"/>
    <col min="7140" max="7140" width="7.28515625" style="8" customWidth="1"/>
    <col min="7141" max="7141" width="5.7109375" style="8" customWidth="1"/>
    <col min="7142" max="7383" width="9.140625" style="8"/>
    <col min="7384" max="7384" width="3.85546875" style="8" customWidth="1"/>
    <col min="7385" max="7385" width="33.7109375" style="8" customWidth="1"/>
    <col min="7386" max="7386" width="7.140625" style="8" customWidth="1"/>
    <col min="7387" max="7387" width="6.7109375" style="8" customWidth="1"/>
    <col min="7388" max="7392" width="7.140625" style="8" customWidth="1"/>
    <col min="7393" max="7393" width="6.28515625" style="8" customWidth="1"/>
    <col min="7394" max="7394" width="4.85546875" style="8" customWidth="1"/>
    <col min="7395" max="7395" width="6.85546875" style="8" customWidth="1"/>
    <col min="7396" max="7396" width="7.28515625" style="8" customWidth="1"/>
    <col min="7397" max="7397" width="5.7109375" style="8" customWidth="1"/>
    <col min="7398" max="7639" width="9.140625" style="8"/>
    <col min="7640" max="7640" width="3.85546875" style="8" customWidth="1"/>
    <col min="7641" max="7641" width="33.7109375" style="8" customWidth="1"/>
    <col min="7642" max="7642" width="7.140625" style="8" customWidth="1"/>
    <col min="7643" max="7643" width="6.7109375" style="8" customWidth="1"/>
    <col min="7644" max="7648" width="7.140625" style="8" customWidth="1"/>
    <col min="7649" max="7649" width="6.28515625" style="8" customWidth="1"/>
    <col min="7650" max="7650" width="4.85546875" style="8" customWidth="1"/>
    <col min="7651" max="7651" width="6.85546875" style="8" customWidth="1"/>
    <col min="7652" max="7652" width="7.28515625" style="8" customWidth="1"/>
    <col min="7653" max="7653" width="5.7109375" style="8" customWidth="1"/>
    <col min="7654" max="7895" width="9.140625" style="8"/>
    <col min="7896" max="7896" width="3.85546875" style="8" customWidth="1"/>
    <col min="7897" max="7897" width="33.7109375" style="8" customWidth="1"/>
    <col min="7898" max="7898" width="7.140625" style="8" customWidth="1"/>
    <col min="7899" max="7899" width="6.7109375" style="8" customWidth="1"/>
    <col min="7900" max="7904" width="7.140625" style="8" customWidth="1"/>
    <col min="7905" max="7905" width="6.28515625" style="8" customWidth="1"/>
    <col min="7906" max="7906" width="4.85546875" style="8" customWidth="1"/>
    <col min="7907" max="7907" width="6.85546875" style="8" customWidth="1"/>
    <col min="7908" max="7908" width="7.28515625" style="8" customWidth="1"/>
    <col min="7909" max="7909" width="5.7109375" style="8" customWidth="1"/>
    <col min="7910" max="8151" width="9.140625" style="8"/>
    <col min="8152" max="8152" width="3.85546875" style="8" customWidth="1"/>
    <col min="8153" max="8153" width="33.7109375" style="8" customWidth="1"/>
    <col min="8154" max="8154" width="7.140625" style="8" customWidth="1"/>
    <col min="8155" max="8155" width="6.7109375" style="8" customWidth="1"/>
    <col min="8156" max="8160" width="7.140625" style="8" customWidth="1"/>
    <col min="8161" max="8161" width="6.28515625" style="8" customWidth="1"/>
    <col min="8162" max="8162" width="4.85546875" style="8" customWidth="1"/>
    <col min="8163" max="8163" width="6.85546875" style="8" customWidth="1"/>
    <col min="8164" max="8164" width="7.28515625" style="8" customWidth="1"/>
    <col min="8165" max="8165" width="5.7109375" style="8" customWidth="1"/>
    <col min="8166" max="8407" width="9.140625" style="8"/>
    <col min="8408" max="8408" width="3.85546875" style="8" customWidth="1"/>
    <col min="8409" max="8409" width="33.7109375" style="8" customWidth="1"/>
    <col min="8410" max="8410" width="7.140625" style="8" customWidth="1"/>
    <col min="8411" max="8411" width="6.7109375" style="8" customWidth="1"/>
    <col min="8412" max="8416" width="7.140625" style="8" customWidth="1"/>
    <col min="8417" max="8417" width="6.28515625" style="8" customWidth="1"/>
    <col min="8418" max="8418" width="4.85546875" style="8" customWidth="1"/>
    <col min="8419" max="8419" width="6.85546875" style="8" customWidth="1"/>
    <col min="8420" max="8420" width="7.28515625" style="8" customWidth="1"/>
    <col min="8421" max="8421" width="5.7109375" style="8" customWidth="1"/>
    <col min="8422" max="8663" width="9.140625" style="8"/>
    <col min="8664" max="8664" width="3.85546875" style="8" customWidth="1"/>
    <col min="8665" max="8665" width="33.7109375" style="8" customWidth="1"/>
    <col min="8666" max="8666" width="7.140625" style="8" customWidth="1"/>
    <col min="8667" max="8667" width="6.7109375" style="8" customWidth="1"/>
    <col min="8668" max="8672" width="7.140625" style="8" customWidth="1"/>
    <col min="8673" max="8673" width="6.28515625" style="8" customWidth="1"/>
    <col min="8674" max="8674" width="4.85546875" style="8" customWidth="1"/>
    <col min="8675" max="8675" width="6.85546875" style="8" customWidth="1"/>
    <col min="8676" max="8676" width="7.28515625" style="8" customWidth="1"/>
    <col min="8677" max="8677" width="5.7109375" style="8" customWidth="1"/>
    <col min="8678" max="8919" width="9.140625" style="8"/>
    <col min="8920" max="8920" width="3.85546875" style="8" customWidth="1"/>
    <col min="8921" max="8921" width="33.7109375" style="8" customWidth="1"/>
    <col min="8922" max="8922" width="7.140625" style="8" customWidth="1"/>
    <col min="8923" max="8923" width="6.7109375" style="8" customWidth="1"/>
    <col min="8924" max="8928" width="7.140625" style="8" customWidth="1"/>
    <col min="8929" max="8929" width="6.28515625" style="8" customWidth="1"/>
    <col min="8930" max="8930" width="4.85546875" style="8" customWidth="1"/>
    <col min="8931" max="8931" width="6.85546875" style="8" customWidth="1"/>
    <col min="8932" max="8932" width="7.28515625" style="8" customWidth="1"/>
    <col min="8933" max="8933" width="5.7109375" style="8" customWidth="1"/>
    <col min="8934" max="9175" width="9.140625" style="8"/>
    <col min="9176" max="9176" width="3.85546875" style="8" customWidth="1"/>
    <col min="9177" max="9177" width="33.7109375" style="8" customWidth="1"/>
    <col min="9178" max="9178" width="7.140625" style="8" customWidth="1"/>
    <col min="9179" max="9179" width="6.7109375" style="8" customWidth="1"/>
    <col min="9180" max="9184" width="7.140625" style="8" customWidth="1"/>
    <col min="9185" max="9185" width="6.28515625" style="8" customWidth="1"/>
    <col min="9186" max="9186" width="4.85546875" style="8" customWidth="1"/>
    <col min="9187" max="9187" width="6.85546875" style="8" customWidth="1"/>
    <col min="9188" max="9188" width="7.28515625" style="8" customWidth="1"/>
    <col min="9189" max="9189" width="5.7109375" style="8" customWidth="1"/>
    <col min="9190" max="9431" width="9.140625" style="8"/>
    <col min="9432" max="9432" width="3.85546875" style="8" customWidth="1"/>
    <col min="9433" max="9433" width="33.7109375" style="8" customWidth="1"/>
    <col min="9434" max="9434" width="7.140625" style="8" customWidth="1"/>
    <col min="9435" max="9435" width="6.7109375" style="8" customWidth="1"/>
    <col min="9436" max="9440" width="7.140625" style="8" customWidth="1"/>
    <col min="9441" max="9441" width="6.28515625" style="8" customWidth="1"/>
    <col min="9442" max="9442" width="4.85546875" style="8" customWidth="1"/>
    <col min="9443" max="9443" width="6.85546875" style="8" customWidth="1"/>
    <col min="9444" max="9444" width="7.28515625" style="8" customWidth="1"/>
    <col min="9445" max="9445" width="5.7109375" style="8" customWidth="1"/>
    <col min="9446" max="9687" width="9.140625" style="8"/>
    <col min="9688" max="9688" width="3.85546875" style="8" customWidth="1"/>
    <col min="9689" max="9689" width="33.7109375" style="8" customWidth="1"/>
    <col min="9690" max="9690" width="7.140625" style="8" customWidth="1"/>
    <col min="9691" max="9691" width="6.7109375" style="8" customWidth="1"/>
    <col min="9692" max="9696" width="7.140625" style="8" customWidth="1"/>
    <col min="9697" max="9697" width="6.28515625" style="8" customWidth="1"/>
    <col min="9698" max="9698" width="4.85546875" style="8" customWidth="1"/>
    <col min="9699" max="9699" width="6.85546875" style="8" customWidth="1"/>
    <col min="9700" max="9700" width="7.28515625" style="8" customWidth="1"/>
    <col min="9701" max="9701" width="5.7109375" style="8" customWidth="1"/>
    <col min="9702" max="9943" width="9.140625" style="8"/>
    <col min="9944" max="9944" width="3.85546875" style="8" customWidth="1"/>
    <col min="9945" max="9945" width="33.7109375" style="8" customWidth="1"/>
    <col min="9946" max="9946" width="7.140625" style="8" customWidth="1"/>
    <col min="9947" max="9947" width="6.7109375" style="8" customWidth="1"/>
    <col min="9948" max="9952" width="7.140625" style="8" customWidth="1"/>
    <col min="9953" max="9953" width="6.28515625" style="8" customWidth="1"/>
    <col min="9954" max="9954" width="4.85546875" style="8" customWidth="1"/>
    <col min="9955" max="9955" width="6.85546875" style="8" customWidth="1"/>
    <col min="9956" max="9956" width="7.28515625" style="8" customWidth="1"/>
    <col min="9957" max="9957" width="5.7109375" style="8" customWidth="1"/>
    <col min="9958" max="10199" width="9.140625" style="8"/>
    <col min="10200" max="10200" width="3.85546875" style="8" customWidth="1"/>
    <col min="10201" max="10201" width="33.7109375" style="8" customWidth="1"/>
    <col min="10202" max="10202" width="7.140625" style="8" customWidth="1"/>
    <col min="10203" max="10203" width="6.7109375" style="8" customWidth="1"/>
    <col min="10204" max="10208" width="7.140625" style="8" customWidth="1"/>
    <col min="10209" max="10209" width="6.28515625" style="8" customWidth="1"/>
    <col min="10210" max="10210" width="4.85546875" style="8" customWidth="1"/>
    <col min="10211" max="10211" width="6.85546875" style="8" customWidth="1"/>
    <col min="10212" max="10212" width="7.28515625" style="8" customWidth="1"/>
    <col min="10213" max="10213" width="5.7109375" style="8" customWidth="1"/>
    <col min="10214" max="10455" width="9.140625" style="8"/>
    <col min="10456" max="10456" width="3.85546875" style="8" customWidth="1"/>
    <col min="10457" max="10457" width="33.7109375" style="8" customWidth="1"/>
    <col min="10458" max="10458" width="7.140625" style="8" customWidth="1"/>
    <col min="10459" max="10459" width="6.7109375" style="8" customWidth="1"/>
    <col min="10460" max="10464" width="7.140625" style="8" customWidth="1"/>
    <col min="10465" max="10465" width="6.28515625" style="8" customWidth="1"/>
    <col min="10466" max="10466" width="4.85546875" style="8" customWidth="1"/>
    <col min="10467" max="10467" width="6.85546875" style="8" customWidth="1"/>
    <col min="10468" max="10468" width="7.28515625" style="8" customWidth="1"/>
    <col min="10469" max="10469" width="5.7109375" style="8" customWidth="1"/>
    <col min="10470" max="10711" width="9.140625" style="8"/>
    <col min="10712" max="10712" width="3.85546875" style="8" customWidth="1"/>
    <col min="10713" max="10713" width="33.7109375" style="8" customWidth="1"/>
    <col min="10714" max="10714" width="7.140625" style="8" customWidth="1"/>
    <col min="10715" max="10715" width="6.7109375" style="8" customWidth="1"/>
    <col min="10716" max="10720" width="7.140625" style="8" customWidth="1"/>
    <col min="10721" max="10721" width="6.28515625" style="8" customWidth="1"/>
    <col min="10722" max="10722" width="4.85546875" style="8" customWidth="1"/>
    <col min="10723" max="10723" width="6.85546875" style="8" customWidth="1"/>
    <col min="10724" max="10724" width="7.28515625" style="8" customWidth="1"/>
    <col min="10725" max="10725" width="5.7109375" style="8" customWidth="1"/>
    <col min="10726" max="10967" width="9.140625" style="8"/>
    <col min="10968" max="10968" width="3.85546875" style="8" customWidth="1"/>
    <col min="10969" max="10969" width="33.7109375" style="8" customWidth="1"/>
    <col min="10970" max="10970" width="7.140625" style="8" customWidth="1"/>
    <col min="10971" max="10971" width="6.7109375" style="8" customWidth="1"/>
    <col min="10972" max="10976" width="7.140625" style="8" customWidth="1"/>
    <col min="10977" max="10977" width="6.28515625" style="8" customWidth="1"/>
    <col min="10978" max="10978" width="4.85546875" style="8" customWidth="1"/>
    <col min="10979" max="10979" width="6.85546875" style="8" customWidth="1"/>
    <col min="10980" max="10980" width="7.28515625" style="8" customWidth="1"/>
    <col min="10981" max="10981" width="5.7109375" style="8" customWidth="1"/>
    <col min="10982" max="11223" width="9.140625" style="8"/>
    <col min="11224" max="11224" width="3.85546875" style="8" customWidth="1"/>
    <col min="11225" max="11225" width="33.7109375" style="8" customWidth="1"/>
    <col min="11226" max="11226" width="7.140625" style="8" customWidth="1"/>
    <col min="11227" max="11227" width="6.7109375" style="8" customWidth="1"/>
    <col min="11228" max="11232" width="7.140625" style="8" customWidth="1"/>
    <col min="11233" max="11233" width="6.28515625" style="8" customWidth="1"/>
    <col min="11234" max="11234" width="4.85546875" style="8" customWidth="1"/>
    <col min="11235" max="11235" width="6.85546875" style="8" customWidth="1"/>
    <col min="11236" max="11236" width="7.28515625" style="8" customWidth="1"/>
    <col min="11237" max="11237" width="5.7109375" style="8" customWidth="1"/>
    <col min="11238" max="11479" width="9.140625" style="8"/>
    <col min="11480" max="11480" width="3.85546875" style="8" customWidth="1"/>
    <col min="11481" max="11481" width="33.7109375" style="8" customWidth="1"/>
    <col min="11482" max="11482" width="7.140625" style="8" customWidth="1"/>
    <col min="11483" max="11483" width="6.7109375" style="8" customWidth="1"/>
    <col min="11484" max="11488" width="7.140625" style="8" customWidth="1"/>
    <col min="11489" max="11489" width="6.28515625" style="8" customWidth="1"/>
    <col min="11490" max="11490" width="4.85546875" style="8" customWidth="1"/>
    <col min="11491" max="11491" width="6.85546875" style="8" customWidth="1"/>
    <col min="11492" max="11492" width="7.28515625" style="8" customWidth="1"/>
    <col min="11493" max="11493" width="5.7109375" style="8" customWidth="1"/>
    <col min="11494" max="11735" width="9.140625" style="8"/>
    <col min="11736" max="11736" width="3.85546875" style="8" customWidth="1"/>
    <col min="11737" max="11737" width="33.7109375" style="8" customWidth="1"/>
    <col min="11738" max="11738" width="7.140625" style="8" customWidth="1"/>
    <col min="11739" max="11739" width="6.7109375" style="8" customWidth="1"/>
    <col min="11740" max="11744" width="7.140625" style="8" customWidth="1"/>
    <col min="11745" max="11745" width="6.28515625" style="8" customWidth="1"/>
    <col min="11746" max="11746" width="4.85546875" style="8" customWidth="1"/>
    <col min="11747" max="11747" width="6.85546875" style="8" customWidth="1"/>
    <col min="11748" max="11748" width="7.28515625" style="8" customWidth="1"/>
    <col min="11749" max="11749" width="5.7109375" style="8" customWidth="1"/>
    <col min="11750" max="11991" width="9.140625" style="8"/>
    <col min="11992" max="11992" width="3.85546875" style="8" customWidth="1"/>
    <col min="11993" max="11993" width="33.7109375" style="8" customWidth="1"/>
    <col min="11994" max="11994" width="7.140625" style="8" customWidth="1"/>
    <col min="11995" max="11995" width="6.7109375" style="8" customWidth="1"/>
    <col min="11996" max="12000" width="7.140625" style="8" customWidth="1"/>
    <col min="12001" max="12001" width="6.28515625" style="8" customWidth="1"/>
    <col min="12002" max="12002" width="4.85546875" style="8" customWidth="1"/>
    <col min="12003" max="12003" width="6.85546875" style="8" customWidth="1"/>
    <col min="12004" max="12004" width="7.28515625" style="8" customWidth="1"/>
    <col min="12005" max="12005" width="5.7109375" style="8" customWidth="1"/>
    <col min="12006" max="12247" width="9.140625" style="8"/>
    <col min="12248" max="12248" width="3.85546875" style="8" customWidth="1"/>
    <col min="12249" max="12249" width="33.7109375" style="8" customWidth="1"/>
    <col min="12250" max="12250" width="7.140625" style="8" customWidth="1"/>
    <col min="12251" max="12251" width="6.7109375" style="8" customWidth="1"/>
    <col min="12252" max="12256" width="7.140625" style="8" customWidth="1"/>
    <col min="12257" max="12257" width="6.28515625" style="8" customWidth="1"/>
    <col min="12258" max="12258" width="4.85546875" style="8" customWidth="1"/>
    <col min="12259" max="12259" width="6.85546875" style="8" customWidth="1"/>
    <col min="12260" max="12260" width="7.28515625" style="8" customWidth="1"/>
    <col min="12261" max="12261" width="5.7109375" style="8" customWidth="1"/>
    <col min="12262" max="12503" width="9.140625" style="8"/>
    <col min="12504" max="12504" width="3.85546875" style="8" customWidth="1"/>
    <col min="12505" max="12505" width="33.7109375" style="8" customWidth="1"/>
    <col min="12506" max="12506" width="7.140625" style="8" customWidth="1"/>
    <col min="12507" max="12507" width="6.7109375" style="8" customWidth="1"/>
    <col min="12508" max="12512" width="7.140625" style="8" customWidth="1"/>
    <col min="12513" max="12513" width="6.28515625" style="8" customWidth="1"/>
    <col min="12514" max="12514" width="4.85546875" style="8" customWidth="1"/>
    <col min="12515" max="12515" width="6.85546875" style="8" customWidth="1"/>
    <col min="12516" max="12516" width="7.28515625" style="8" customWidth="1"/>
    <col min="12517" max="12517" width="5.7109375" style="8" customWidth="1"/>
    <col min="12518" max="12759" width="9.140625" style="8"/>
    <col min="12760" max="12760" width="3.85546875" style="8" customWidth="1"/>
    <col min="12761" max="12761" width="33.7109375" style="8" customWidth="1"/>
    <col min="12762" max="12762" width="7.140625" style="8" customWidth="1"/>
    <col min="12763" max="12763" width="6.7109375" style="8" customWidth="1"/>
    <col min="12764" max="12768" width="7.140625" style="8" customWidth="1"/>
    <col min="12769" max="12769" width="6.28515625" style="8" customWidth="1"/>
    <col min="12770" max="12770" width="4.85546875" style="8" customWidth="1"/>
    <col min="12771" max="12771" width="6.85546875" style="8" customWidth="1"/>
    <col min="12772" max="12772" width="7.28515625" style="8" customWidth="1"/>
    <col min="12773" max="12773" width="5.7109375" style="8" customWidth="1"/>
    <col min="12774" max="13015" width="9.140625" style="8"/>
    <col min="13016" max="13016" width="3.85546875" style="8" customWidth="1"/>
    <col min="13017" max="13017" width="33.7109375" style="8" customWidth="1"/>
    <col min="13018" max="13018" width="7.140625" style="8" customWidth="1"/>
    <col min="13019" max="13019" width="6.7109375" style="8" customWidth="1"/>
    <col min="13020" max="13024" width="7.140625" style="8" customWidth="1"/>
    <col min="13025" max="13025" width="6.28515625" style="8" customWidth="1"/>
    <col min="13026" max="13026" width="4.85546875" style="8" customWidth="1"/>
    <col min="13027" max="13027" width="6.85546875" style="8" customWidth="1"/>
    <col min="13028" max="13028" width="7.28515625" style="8" customWidth="1"/>
    <col min="13029" max="13029" width="5.7109375" style="8" customWidth="1"/>
    <col min="13030" max="13271" width="9.140625" style="8"/>
    <col min="13272" max="13272" width="3.85546875" style="8" customWidth="1"/>
    <col min="13273" max="13273" width="33.7109375" style="8" customWidth="1"/>
    <col min="13274" max="13274" width="7.140625" style="8" customWidth="1"/>
    <col min="13275" max="13275" width="6.7109375" style="8" customWidth="1"/>
    <col min="13276" max="13280" width="7.140625" style="8" customWidth="1"/>
    <col min="13281" max="13281" width="6.28515625" style="8" customWidth="1"/>
    <col min="13282" max="13282" width="4.85546875" style="8" customWidth="1"/>
    <col min="13283" max="13283" width="6.85546875" style="8" customWidth="1"/>
    <col min="13284" max="13284" width="7.28515625" style="8" customWidth="1"/>
    <col min="13285" max="13285" width="5.7109375" style="8" customWidth="1"/>
    <col min="13286" max="13527" width="9.140625" style="8"/>
    <col min="13528" max="13528" width="3.85546875" style="8" customWidth="1"/>
    <col min="13529" max="13529" width="33.7109375" style="8" customWidth="1"/>
    <col min="13530" max="13530" width="7.140625" style="8" customWidth="1"/>
    <col min="13531" max="13531" width="6.7109375" style="8" customWidth="1"/>
    <col min="13532" max="13536" width="7.140625" style="8" customWidth="1"/>
    <col min="13537" max="13537" width="6.28515625" style="8" customWidth="1"/>
    <col min="13538" max="13538" width="4.85546875" style="8" customWidth="1"/>
    <col min="13539" max="13539" width="6.85546875" style="8" customWidth="1"/>
    <col min="13540" max="13540" width="7.28515625" style="8" customWidth="1"/>
    <col min="13541" max="13541" width="5.7109375" style="8" customWidth="1"/>
    <col min="13542" max="13783" width="9.140625" style="8"/>
    <col min="13784" max="13784" width="3.85546875" style="8" customWidth="1"/>
    <col min="13785" max="13785" width="33.7109375" style="8" customWidth="1"/>
    <col min="13786" max="13786" width="7.140625" style="8" customWidth="1"/>
    <col min="13787" max="13787" width="6.7109375" style="8" customWidth="1"/>
    <col min="13788" max="13792" width="7.140625" style="8" customWidth="1"/>
    <col min="13793" max="13793" width="6.28515625" style="8" customWidth="1"/>
    <col min="13794" max="13794" width="4.85546875" style="8" customWidth="1"/>
    <col min="13795" max="13795" width="6.85546875" style="8" customWidth="1"/>
    <col min="13796" max="13796" width="7.28515625" style="8" customWidth="1"/>
    <col min="13797" max="13797" width="5.7109375" style="8" customWidth="1"/>
    <col min="13798" max="14039" width="9.140625" style="8"/>
    <col min="14040" max="14040" width="3.85546875" style="8" customWidth="1"/>
    <col min="14041" max="14041" width="33.7109375" style="8" customWidth="1"/>
    <col min="14042" max="14042" width="7.140625" style="8" customWidth="1"/>
    <col min="14043" max="14043" width="6.7109375" style="8" customWidth="1"/>
    <col min="14044" max="14048" width="7.140625" style="8" customWidth="1"/>
    <col min="14049" max="14049" width="6.28515625" style="8" customWidth="1"/>
    <col min="14050" max="14050" width="4.85546875" style="8" customWidth="1"/>
    <col min="14051" max="14051" width="6.85546875" style="8" customWidth="1"/>
    <col min="14052" max="14052" width="7.28515625" style="8" customWidth="1"/>
    <col min="14053" max="14053" width="5.7109375" style="8" customWidth="1"/>
    <col min="14054" max="14295" width="9.140625" style="8"/>
    <col min="14296" max="14296" width="3.85546875" style="8" customWidth="1"/>
    <col min="14297" max="14297" width="33.7109375" style="8" customWidth="1"/>
    <col min="14298" max="14298" width="7.140625" style="8" customWidth="1"/>
    <col min="14299" max="14299" width="6.7109375" style="8" customWidth="1"/>
    <col min="14300" max="14304" width="7.140625" style="8" customWidth="1"/>
    <col min="14305" max="14305" width="6.28515625" style="8" customWidth="1"/>
    <col min="14306" max="14306" width="4.85546875" style="8" customWidth="1"/>
    <col min="14307" max="14307" width="6.85546875" style="8" customWidth="1"/>
    <col min="14308" max="14308" width="7.28515625" style="8" customWidth="1"/>
    <col min="14309" max="14309" width="5.7109375" style="8" customWidth="1"/>
    <col min="14310" max="14551" width="9.140625" style="8"/>
    <col min="14552" max="14552" width="3.85546875" style="8" customWidth="1"/>
    <col min="14553" max="14553" width="33.7109375" style="8" customWidth="1"/>
    <col min="14554" max="14554" width="7.140625" style="8" customWidth="1"/>
    <col min="14555" max="14555" width="6.7109375" style="8" customWidth="1"/>
    <col min="14556" max="14560" width="7.140625" style="8" customWidth="1"/>
    <col min="14561" max="14561" width="6.28515625" style="8" customWidth="1"/>
    <col min="14562" max="14562" width="4.85546875" style="8" customWidth="1"/>
    <col min="14563" max="14563" width="6.85546875" style="8" customWidth="1"/>
    <col min="14564" max="14564" width="7.28515625" style="8" customWidth="1"/>
    <col min="14565" max="14565" width="5.7109375" style="8" customWidth="1"/>
    <col min="14566" max="14807" width="9.140625" style="8"/>
    <col min="14808" max="14808" width="3.85546875" style="8" customWidth="1"/>
    <col min="14809" max="14809" width="33.7109375" style="8" customWidth="1"/>
    <col min="14810" max="14810" width="7.140625" style="8" customWidth="1"/>
    <col min="14811" max="14811" width="6.7109375" style="8" customWidth="1"/>
    <col min="14812" max="14816" width="7.140625" style="8" customWidth="1"/>
    <col min="14817" max="14817" width="6.28515625" style="8" customWidth="1"/>
    <col min="14818" max="14818" width="4.85546875" style="8" customWidth="1"/>
    <col min="14819" max="14819" width="6.85546875" style="8" customWidth="1"/>
    <col min="14820" max="14820" width="7.28515625" style="8" customWidth="1"/>
    <col min="14821" max="14821" width="5.7109375" style="8" customWidth="1"/>
    <col min="14822" max="15063" width="9.140625" style="8"/>
    <col min="15064" max="15064" width="3.85546875" style="8" customWidth="1"/>
    <col min="15065" max="15065" width="33.7109375" style="8" customWidth="1"/>
    <col min="15066" max="15066" width="7.140625" style="8" customWidth="1"/>
    <col min="15067" max="15067" width="6.7109375" style="8" customWidth="1"/>
    <col min="15068" max="15072" width="7.140625" style="8" customWidth="1"/>
    <col min="15073" max="15073" width="6.28515625" style="8" customWidth="1"/>
    <col min="15074" max="15074" width="4.85546875" style="8" customWidth="1"/>
    <col min="15075" max="15075" width="6.85546875" style="8" customWidth="1"/>
    <col min="15076" max="15076" width="7.28515625" style="8" customWidth="1"/>
    <col min="15077" max="15077" width="5.7109375" style="8" customWidth="1"/>
    <col min="15078" max="15319" width="9.140625" style="8"/>
    <col min="15320" max="15320" width="3.85546875" style="8" customWidth="1"/>
    <col min="15321" max="15321" width="33.7109375" style="8" customWidth="1"/>
    <col min="15322" max="15322" width="7.140625" style="8" customWidth="1"/>
    <col min="15323" max="15323" width="6.7109375" style="8" customWidth="1"/>
    <col min="15324" max="15328" width="7.140625" style="8" customWidth="1"/>
    <col min="15329" max="15329" width="6.28515625" style="8" customWidth="1"/>
    <col min="15330" max="15330" width="4.85546875" style="8" customWidth="1"/>
    <col min="15331" max="15331" width="6.85546875" style="8" customWidth="1"/>
    <col min="15332" max="15332" width="7.28515625" style="8" customWidth="1"/>
    <col min="15333" max="15333" width="5.7109375" style="8" customWidth="1"/>
    <col min="15334" max="15575" width="9.140625" style="8"/>
    <col min="15576" max="15576" width="3.85546875" style="8" customWidth="1"/>
    <col min="15577" max="15577" width="33.7109375" style="8" customWidth="1"/>
    <col min="15578" max="15578" width="7.140625" style="8" customWidth="1"/>
    <col min="15579" max="15579" width="6.7109375" style="8" customWidth="1"/>
    <col min="15580" max="15584" width="7.140625" style="8" customWidth="1"/>
    <col min="15585" max="15585" width="6.28515625" style="8" customWidth="1"/>
    <col min="15586" max="15586" width="4.85546875" style="8" customWidth="1"/>
    <col min="15587" max="15587" width="6.85546875" style="8" customWidth="1"/>
    <col min="15588" max="15588" width="7.28515625" style="8" customWidth="1"/>
    <col min="15589" max="15589" width="5.7109375" style="8" customWidth="1"/>
    <col min="15590" max="15831" width="9.140625" style="8"/>
    <col min="15832" max="15832" width="3.85546875" style="8" customWidth="1"/>
    <col min="15833" max="15833" width="33.7109375" style="8" customWidth="1"/>
    <col min="15834" max="15834" width="7.140625" style="8" customWidth="1"/>
    <col min="15835" max="15835" width="6.7109375" style="8" customWidth="1"/>
    <col min="15836" max="15840" width="7.140625" style="8" customWidth="1"/>
    <col min="15841" max="15841" width="6.28515625" style="8" customWidth="1"/>
    <col min="15842" max="15842" width="4.85546875" style="8" customWidth="1"/>
    <col min="15843" max="15843" width="6.85546875" style="8" customWidth="1"/>
    <col min="15844" max="15844" width="7.28515625" style="8" customWidth="1"/>
    <col min="15845" max="15845" width="5.7109375" style="8" customWidth="1"/>
    <col min="15846" max="16087" width="9.140625" style="8"/>
    <col min="16088" max="16088" width="3.85546875" style="8" customWidth="1"/>
    <col min="16089" max="16089" width="33.7109375" style="8" customWidth="1"/>
    <col min="16090" max="16090" width="7.140625" style="8" customWidth="1"/>
    <col min="16091" max="16091" width="6.7109375" style="8" customWidth="1"/>
    <col min="16092" max="16096" width="7.140625" style="8" customWidth="1"/>
    <col min="16097" max="16097" width="6.28515625" style="8" customWidth="1"/>
    <col min="16098" max="16098" width="4.85546875" style="8" customWidth="1"/>
    <col min="16099" max="16099" width="6.85546875" style="8" customWidth="1"/>
    <col min="16100" max="16100" width="7.28515625" style="8" customWidth="1"/>
    <col min="16101" max="16101" width="5.7109375" style="8" customWidth="1"/>
    <col min="16102" max="16343" width="9.140625" style="8"/>
    <col min="16344" max="16384" width="10.28515625" style="8" customWidth="1"/>
  </cols>
  <sheetData>
    <row r="1" spans="1:220" ht="36.75" customHeight="1">
      <c r="A1" s="1428" t="s">
        <v>363</v>
      </c>
      <c r="B1" s="1428"/>
      <c r="C1" s="1428"/>
      <c r="D1" s="1428"/>
      <c r="E1" s="1428"/>
      <c r="F1" s="1428"/>
      <c r="G1" s="1428"/>
      <c r="H1" s="1428"/>
      <c r="I1" s="1428"/>
    </row>
    <row r="2" spans="1:220" ht="18.75">
      <c r="C2" s="151"/>
      <c r="D2" s="151"/>
    </row>
    <row r="3" spans="1:220">
      <c r="A3" s="1594" t="s">
        <v>467</v>
      </c>
      <c r="B3" s="1594"/>
      <c r="C3" s="1594"/>
      <c r="D3" s="1594"/>
      <c r="E3" s="1594"/>
      <c r="F3" s="1594"/>
      <c r="G3" s="1594"/>
      <c r="H3" s="1594"/>
      <c r="I3" s="1594"/>
    </row>
    <row r="4" spans="1:220">
      <c r="A4" s="1425" t="s">
        <v>1025</v>
      </c>
      <c r="B4" s="1425"/>
      <c r="C4" s="1425"/>
      <c r="D4" s="1425"/>
      <c r="E4" s="1425"/>
      <c r="F4" s="1425"/>
      <c r="G4" s="1425"/>
      <c r="H4" s="1425"/>
      <c r="I4" s="1425"/>
    </row>
    <row r="5" spans="1:220">
      <c r="A5" s="446"/>
      <c r="B5" s="446"/>
      <c r="C5" s="446"/>
      <c r="D5" s="446"/>
      <c r="E5" s="446"/>
      <c r="F5" s="446"/>
      <c r="G5" s="446"/>
      <c r="H5" s="446"/>
      <c r="I5" s="446"/>
    </row>
    <row r="6" spans="1:220" ht="27" customHeight="1">
      <c r="B6" s="1116" t="s">
        <v>35</v>
      </c>
      <c r="C6" s="1102" t="s">
        <v>2</v>
      </c>
      <c r="D6" s="1116" t="s">
        <v>816</v>
      </c>
      <c r="E6" s="1116" t="s">
        <v>3</v>
      </c>
      <c r="F6" s="1586" t="s">
        <v>2637</v>
      </c>
      <c r="G6" s="1588"/>
    </row>
    <row r="7" spans="1:220">
      <c r="B7" s="1117"/>
      <c r="C7" s="1103"/>
      <c r="D7" s="1117"/>
      <c r="E7" s="1117"/>
      <c r="F7" s="409" t="s">
        <v>1015</v>
      </c>
      <c r="G7" s="409" t="s">
        <v>1016</v>
      </c>
    </row>
    <row r="8" spans="1:220">
      <c r="B8" s="1586" t="s">
        <v>2820</v>
      </c>
      <c r="C8" s="1587"/>
      <c r="D8" s="1587"/>
      <c r="E8" s="1588"/>
      <c r="F8" s="1598" t="s">
        <v>2830</v>
      </c>
      <c r="G8" s="1599"/>
    </row>
    <row r="9" spans="1:220">
      <c r="B9" s="153" t="s">
        <v>40</v>
      </c>
      <c r="C9" s="121" t="s">
        <v>98</v>
      </c>
      <c r="D9" s="63" t="s">
        <v>324</v>
      </c>
      <c r="E9" s="140" t="s">
        <v>7</v>
      </c>
      <c r="F9" s="438">
        <f>_xlfn.XLOOKUP(M9,[1]VIII_CII_A_3_local1!$AI:$AI,[1]VIII_CII_A_3_local1!$T:$T)</f>
        <v>4.2440062499999991</v>
      </c>
      <c r="G9" s="177">
        <f>_xlfn.XLOOKUP(M9,[1]VIII_CII_A_3_local1!$AI:$AI,[1]VIII_CII_A_3_local1!$S:$S)</f>
        <v>4.4673749999999997</v>
      </c>
      <c r="I9" s="160"/>
      <c r="M9" s="852" t="s">
        <v>2396</v>
      </c>
      <c r="N9" s="110"/>
      <c r="O9" s="110"/>
      <c r="P9" s="154"/>
      <c r="Q9" s="154"/>
    </row>
    <row r="10" spans="1:220">
      <c r="B10" s="153" t="s">
        <v>41</v>
      </c>
      <c r="C10" s="121" t="s">
        <v>215</v>
      </c>
      <c r="D10" s="63" t="s">
        <v>324</v>
      </c>
      <c r="E10" s="140" t="s">
        <v>7</v>
      </c>
      <c r="F10" s="438">
        <f>_xlfn.XLOOKUP(M10,[1]VIII_CII_A_3_local1!$AI:$AI,[1]VIII_CII_A_3_local1!$T:$T)</f>
        <v>3.9475350000000002</v>
      </c>
      <c r="G10" s="177">
        <f>_xlfn.XLOOKUP(M10,[1]VIII_CII_A_3_local1!$AI:$AI,[1]VIII_CII_A_3_local1!$S:$S)</f>
        <v>4.1553000000000004</v>
      </c>
      <c r="M10" s="852" t="s">
        <v>2397</v>
      </c>
      <c r="N10" s="110"/>
      <c r="O10" s="110"/>
      <c r="P10" s="154"/>
      <c r="Q10" s="154"/>
    </row>
    <row r="11" spans="1:220" ht="25.5">
      <c r="B11" s="153" t="s">
        <v>42</v>
      </c>
      <c r="C11" s="121" t="s">
        <v>808</v>
      </c>
      <c r="D11" s="63" t="s">
        <v>324</v>
      </c>
      <c r="E11" s="140" t="s">
        <v>7</v>
      </c>
      <c r="F11" s="438">
        <f>_xlfn.XLOOKUP(M11,[1]VIII_CII_A_3_local1!$AI:$AI,[1]VIII_CII_A_3_local1!$T:$T)</f>
        <v>3.7397700000000005</v>
      </c>
      <c r="G11" s="177">
        <f>_xlfn.XLOOKUP(M11,[1]VIII_CII_A_3_local1!$AI:$AI,[1]VIII_CII_A_3_local1!$S:$S)</f>
        <v>3.9366000000000008</v>
      </c>
      <c r="M11" s="852" t="s">
        <v>2398</v>
      </c>
      <c r="N11" s="110"/>
      <c r="O11" s="110"/>
      <c r="P11" s="154"/>
      <c r="Q11" s="154"/>
    </row>
    <row r="12" spans="1:220" ht="25.5">
      <c r="B12" s="153" t="s">
        <v>44</v>
      </c>
      <c r="C12" s="121" t="s">
        <v>809</v>
      </c>
      <c r="D12" s="63" t="s">
        <v>324</v>
      </c>
      <c r="E12" s="140" t="s">
        <v>7</v>
      </c>
      <c r="F12" s="438">
        <f>_xlfn.XLOOKUP(M12,[1]VIII_CII_A_3_local1!$AI:$AI,[1]VIII_CII_A_3_local1!$T:$T)</f>
        <v>3.42</v>
      </c>
      <c r="G12" s="177">
        <f>_xlfn.XLOOKUP(M12,[1]VIII_CII_A_3_local1!$AI:$AI,[1]VIII_CII_A_3_local1!$S:$S)</f>
        <v>3.6</v>
      </c>
      <c r="M12" s="852" t="s">
        <v>2399</v>
      </c>
      <c r="N12" s="110"/>
      <c r="O12" s="110"/>
      <c r="P12" s="154"/>
      <c r="Q12" s="154"/>
    </row>
    <row r="13" spans="1:220" ht="17.25" customHeight="1">
      <c r="B13" s="153" t="s">
        <v>46</v>
      </c>
      <c r="C13" s="142" t="s">
        <v>810</v>
      </c>
      <c r="D13" s="63" t="s">
        <v>324</v>
      </c>
      <c r="E13" s="152" t="s">
        <v>7</v>
      </c>
      <c r="F13" s="438">
        <f>_xlfn.XLOOKUP(M13,[1]VIII_CII_A_3_local1!$AI:$AI,[1]VIII_CII_A_3_local1!$T:$T)</f>
        <v>3.3396300000000001</v>
      </c>
      <c r="G13" s="177">
        <f>_xlfn.XLOOKUP(M13,[1]VIII_CII_A_3_local1!$AI:$AI,[1]VIII_CII_A_3_local1!$S:$S)</f>
        <v>3.5154000000000001</v>
      </c>
      <c r="M13" s="852" t="s">
        <v>2400</v>
      </c>
      <c r="N13" s="110"/>
      <c r="O13" s="110"/>
      <c r="P13" s="154"/>
      <c r="Q13" s="154"/>
    </row>
    <row r="14" spans="1:220">
      <c r="B14" s="155" t="s">
        <v>48</v>
      </c>
      <c r="C14" s="142" t="s">
        <v>1029</v>
      </c>
      <c r="D14" s="63" t="s">
        <v>324</v>
      </c>
      <c r="E14" s="140" t="s">
        <v>7</v>
      </c>
      <c r="F14" s="438">
        <f>_xlfn.XLOOKUP(M14,[1]VIII_CII_A_3_local1!$AI:$AI,[1]VIII_CII_A_3_local1!$T:$T)</f>
        <v>2.9446922535211266</v>
      </c>
      <c r="G14" s="177">
        <f>_xlfn.XLOOKUP(M14,[1]VIII_CII_A_3_local1!$AI:$AI,[1]VIII_CII_A_3_local1!$S:$S)</f>
        <v>3.0996760563380281</v>
      </c>
      <c r="M14" s="852" t="s">
        <v>2401</v>
      </c>
      <c r="N14" s="110"/>
      <c r="O14" s="110"/>
      <c r="P14" s="154"/>
      <c r="Q14" s="154"/>
    </row>
    <row r="15" spans="1:220">
      <c r="A15" s="39"/>
      <c r="B15" s="1586" t="s">
        <v>2821</v>
      </c>
      <c r="C15" s="1587"/>
      <c r="D15" s="1587"/>
      <c r="E15" s="1588"/>
      <c r="F15" s="1416" t="s">
        <v>19</v>
      </c>
      <c r="G15" s="1418"/>
      <c r="HA15" s="39"/>
      <c r="HB15" s="39"/>
      <c r="HC15" s="39"/>
      <c r="HD15" s="39"/>
      <c r="HE15" s="39"/>
      <c r="HF15" s="39"/>
      <c r="HG15" s="39"/>
      <c r="HH15" s="39"/>
      <c r="HI15" s="39"/>
      <c r="HJ15" s="39"/>
      <c r="HK15" s="39"/>
      <c r="HL15" s="39"/>
    </row>
    <row r="16" spans="1:220">
      <c r="B16" s="1388" t="s">
        <v>50</v>
      </c>
      <c r="C16" s="1401" t="s">
        <v>871</v>
      </c>
      <c r="D16" s="63" t="s">
        <v>817</v>
      </c>
      <c r="E16" s="140" t="s">
        <v>7</v>
      </c>
      <c r="F16" s="177">
        <f>_xlfn.XLOOKUP(M16,[1]VIII_CII_A_3_local1!$AI:$AI,[1]VIII_CII_A_3_local1!$T:$T)</f>
        <v>2.1408112249999998</v>
      </c>
      <c r="G16" s="438">
        <f>_xlfn.XLOOKUP(M16,[1]VIII_CII_A_3_local1!$AI:$AI,[1]VIII_CII_A_3_local1!$S:$S)</f>
        <v>2.2534855</v>
      </c>
      <c r="M16" s="866" t="s">
        <v>2402</v>
      </c>
    </row>
    <row r="17" spans="2:13">
      <c r="B17" s="1389"/>
      <c r="C17" s="1094"/>
      <c r="D17" s="63" t="s">
        <v>89</v>
      </c>
      <c r="E17" s="140" t="s">
        <v>7</v>
      </c>
      <c r="F17" s="177">
        <f>_xlfn.XLOOKUP(M17,[1]VIII_CII_A_3_local1!$AI:$AI,[1]VIII_CII_A_3_local1!$T:$T)</f>
        <v>2.0282136644000004</v>
      </c>
      <c r="G17" s="438">
        <f>_xlfn.XLOOKUP(M17,[1]VIII_CII_A_3_local1!$AI:$AI,[1]VIII_CII_A_3_local1!$S:$S)</f>
        <v>2.1349617520000006</v>
      </c>
      <c r="M17" s="866" t="s">
        <v>2403</v>
      </c>
    </row>
    <row r="18" spans="2:13">
      <c r="B18" s="1390"/>
      <c r="C18" s="1095"/>
      <c r="D18" s="63" t="s">
        <v>90</v>
      </c>
      <c r="E18" s="140" t="s">
        <v>7</v>
      </c>
      <c r="F18" s="177">
        <f>_xlfn.XLOOKUP(M18,[1]VIII_CII_A_3_local1!$AI:$AI,[1]VIII_CII_A_3_local1!$T:$T)</f>
        <v>1.8438306039999999</v>
      </c>
      <c r="G18" s="438">
        <f>_xlfn.XLOOKUP(M18,[1]VIII_CII_A_3_local1!$AI:$AI,[1]VIII_CII_A_3_local1!$S:$S)</f>
        <v>1.94087432</v>
      </c>
      <c r="M18" s="866" t="s">
        <v>2404</v>
      </c>
    </row>
    <row r="19" spans="2:13" ht="12.75" customHeight="1">
      <c r="B19" s="1388" t="s">
        <v>52</v>
      </c>
      <c r="C19" s="1595" t="s">
        <v>813</v>
      </c>
      <c r="D19" s="63" t="s">
        <v>817</v>
      </c>
      <c r="E19" s="140" t="s">
        <v>7</v>
      </c>
      <c r="F19" s="177">
        <f>_xlfn.XLOOKUP(M19,[1]VIII_CII_A_3_local1!$AI:$AI,[1]VIII_CII_A_3_local1!$T:$T)</f>
        <v>2.0784574999999998</v>
      </c>
      <c r="G19" s="438">
        <f>_xlfn.XLOOKUP(M19,[1]VIII_CII_A_3_local1!$AI:$AI,[1]VIII_CII_A_3_local1!$S:$S)</f>
        <v>2.1878500000000001</v>
      </c>
      <c r="M19" s="866" t="s">
        <v>2405</v>
      </c>
    </row>
    <row r="20" spans="2:13" ht="14.25" customHeight="1">
      <c r="B20" s="1389"/>
      <c r="C20" s="1596"/>
      <c r="D20" s="63" t="s">
        <v>89</v>
      </c>
      <c r="E20" s="140" t="s">
        <v>7</v>
      </c>
      <c r="F20" s="177">
        <f>_xlfn.XLOOKUP(M20,[1]VIII_CII_A_3_local1!$AI:$AI,[1]VIII_CII_A_3_local1!$T:$T)</f>
        <v>1.9691394800000006</v>
      </c>
      <c r="G20" s="438">
        <f>_xlfn.XLOOKUP(M20,[1]VIII_CII_A_3_local1!$AI:$AI,[1]VIII_CII_A_3_local1!$S:$S)</f>
        <v>2.0727784000000007</v>
      </c>
      <c r="M20" s="866" t="s">
        <v>2406</v>
      </c>
    </row>
    <row r="21" spans="2:13" ht="15.75" customHeight="1">
      <c r="B21" s="1389"/>
      <c r="C21" s="1596"/>
      <c r="D21" s="63" t="s">
        <v>90</v>
      </c>
      <c r="E21" s="140" t="s">
        <v>7</v>
      </c>
      <c r="F21" s="177">
        <f>_xlfn.XLOOKUP(M21,[1]VIII_CII_A_3_local1!$AI:$AI,[1]VIII_CII_A_3_local1!$T:$T)</f>
        <v>1.7901268000000001</v>
      </c>
      <c r="G21" s="438">
        <f>_xlfn.XLOOKUP(M21,[1]VIII_CII_A_3_local1!$AI:$AI,[1]VIII_CII_A_3_local1!$S:$S)</f>
        <v>1.8843440000000002</v>
      </c>
      <c r="M21" s="866" t="s">
        <v>2407</v>
      </c>
    </row>
    <row r="22" spans="2:13">
      <c r="B22" s="1390"/>
      <c r="C22" s="1597"/>
      <c r="D22" s="63" t="s">
        <v>387</v>
      </c>
      <c r="E22" s="140" t="s">
        <v>7</v>
      </c>
      <c r="F22" s="177">
        <f>_xlfn.XLOOKUP(M22,[1]VIII_CII_A_3_local1!$AI:$AI,[1]VIII_CII_A_3_local1!$T:$T)</f>
        <v>1.6273879999999998</v>
      </c>
      <c r="G22" s="438">
        <f>_xlfn.XLOOKUP(M22,[1]VIII_CII_A_3_local1!$AI:$AI,[1]VIII_CII_A_3_local1!$S:$S)</f>
        <v>1.7130399999999999</v>
      </c>
      <c r="M22" s="866" t="s">
        <v>2408</v>
      </c>
    </row>
    <row r="23" spans="2:13">
      <c r="B23" s="1388" t="s">
        <v>54</v>
      </c>
      <c r="C23" s="1601" t="s">
        <v>814</v>
      </c>
      <c r="D23" s="63" t="s">
        <v>817</v>
      </c>
      <c r="E23" s="156" t="s">
        <v>7</v>
      </c>
      <c r="F23" s="177">
        <f>_xlfn.XLOOKUP(M23,[1]VIII_CII_A_3_local1!$AI:$AI,[1]VIII_CII_A_3_local1!$T:$T)</f>
        <v>2.0784574999999998</v>
      </c>
      <c r="G23" s="438">
        <f>_xlfn.XLOOKUP(M23,[1]VIII_CII_A_3_local1!$AI:$AI,[1]VIII_CII_A_3_local1!$S:$S)</f>
        <v>2.1878500000000001</v>
      </c>
      <c r="M23" s="866" t="s">
        <v>2409</v>
      </c>
    </row>
    <row r="24" spans="2:13">
      <c r="B24" s="1389"/>
      <c r="C24" s="1590"/>
      <c r="D24" s="63" t="s">
        <v>89</v>
      </c>
      <c r="E24" s="156" t="s">
        <v>7</v>
      </c>
      <c r="F24" s="177">
        <f>_xlfn.XLOOKUP(M24,[1]VIII_CII_A_3_local1!$AI:$AI,[1]VIII_CII_A_3_local1!$T:$T)</f>
        <v>1.9691394800000006</v>
      </c>
      <c r="G24" s="438">
        <f>_xlfn.XLOOKUP(M24,[1]VIII_CII_A_3_local1!$AI:$AI,[1]VIII_CII_A_3_local1!$S:$S)</f>
        <v>2.0727784000000007</v>
      </c>
      <c r="M24" s="866" t="s">
        <v>2410</v>
      </c>
    </row>
    <row r="25" spans="2:13">
      <c r="B25" s="1389"/>
      <c r="C25" s="1590"/>
      <c r="D25" s="63" t="s">
        <v>90</v>
      </c>
      <c r="E25" s="156" t="s">
        <v>7</v>
      </c>
      <c r="F25" s="177">
        <f>_xlfn.XLOOKUP(M25,[1]VIII_CII_A_3_local1!$AI:$AI,[1]VIII_CII_A_3_local1!$T:$T)</f>
        <v>1.7901268000000001</v>
      </c>
      <c r="G25" s="438">
        <f>_xlfn.XLOOKUP(M25,[1]VIII_CII_A_3_local1!$AI:$AI,[1]VIII_CII_A_3_local1!$S:$S)</f>
        <v>1.8843440000000002</v>
      </c>
      <c r="M25" s="866" t="s">
        <v>2411</v>
      </c>
    </row>
    <row r="26" spans="2:13">
      <c r="B26" s="1390"/>
      <c r="C26" s="1591"/>
      <c r="D26" s="63" t="s">
        <v>387</v>
      </c>
      <c r="E26" s="156" t="s">
        <v>7</v>
      </c>
      <c r="F26" s="177">
        <f>_xlfn.XLOOKUP(M26,[1]VIII_CII_A_3_local1!$AI:$AI,[1]VIII_CII_A_3_local1!$T:$T)</f>
        <v>1.6273879999999998</v>
      </c>
      <c r="G26" s="438">
        <f>_xlfn.XLOOKUP(M26,[1]VIII_CII_A_3_local1!$AI:$AI,[1]VIII_CII_A_3_local1!$S:$S)</f>
        <v>1.7130399999999999</v>
      </c>
      <c r="M26" s="866" t="s">
        <v>2412</v>
      </c>
    </row>
    <row r="27" spans="2:13" ht="12.75" customHeight="1">
      <c r="B27" s="1388" t="s">
        <v>260</v>
      </c>
      <c r="C27" s="1401" t="s">
        <v>1131</v>
      </c>
      <c r="D27" s="63" t="s">
        <v>817</v>
      </c>
      <c r="E27" s="140" t="s">
        <v>32</v>
      </c>
      <c r="F27" s="177">
        <f>_xlfn.XLOOKUP(M27,[1]VIII_CII_A_3_local1!$AI:$AI,[1]VIII_CII_A_3_local1!$T:$T)</f>
        <v>1.5514200624999999</v>
      </c>
      <c r="G27" s="438">
        <f>_xlfn.XLOOKUP(M27,[1]VIII_CII_A_3_local1!$AI:$AI,[1]VIII_CII_A_3_local1!$S:$S)</f>
        <v>1.6330737499999999</v>
      </c>
      <c r="M27" s="866" t="s">
        <v>2413</v>
      </c>
    </row>
    <row r="28" spans="2:13">
      <c r="B28" s="1389"/>
      <c r="C28" s="1094"/>
      <c r="D28" s="63" t="s">
        <v>89</v>
      </c>
      <c r="E28" s="140" t="s">
        <v>32</v>
      </c>
      <c r="F28" s="177">
        <f>_xlfn.XLOOKUP(M28,[1]VIII_CII_A_3_local1!$AI:$AI,[1]VIII_CII_A_3_local1!$T:$T)</f>
        <v>1.4698219690000003</v>
      </c>
      <c r="G28" s="438">
        <f>_xlfn.XLOOKUP(M28,[1]VIII_CII_A_3_local1!$AI:$AI,[1]VIII_CII_A_3_local1!$S:$S)</f>
        <v>1.5471810200000005</v>
      </c>
      <c r="M28" s="866" t="s">
        <v>2414</v>
      </c>
    </row>
    <row r="29" spans="2:13">
      <c r="B29" s="1389"/>
      <c r="C29" s="1094"/>
      <c r="D29" s="63" t="s">
        <v>90</v>
      </c>
      <c r="E29" s="140" t="s">
        <v>32</v>
      </c>
      <c r="F29" s="177">
        <f>_xlfn.XLOOKUP(M29,[1]VIII_CII_A_3_local1!$AI:$AI,[1]VIII_CII_A_3_local1!$T:$T)</f>
        <v>1.3882616000000001</v>
      </c>
      <c r="G29" s="438">
        <f>_xlfn.XLOOKUP(M29,[1]VIII_CII_A_3_local1!$AI:$AI,[1]VIII_CII_A_3_local1!$S:$S)</f>
        <v>1.4613280000000002</v>
      </c>
      <c r="M29" s="866" t="s">
        <v>2415</v>
      </c>
    </row>
    <row r="30" spans="2:13">
      <c r="B30" s="1390"/>
      <c r="C30" s="1095"/>
      <c r="D30" s="63" t="s">
        <v>387</v>
      </c>
      <c r="E30" s="140" t="s">
        <v>32</v>
      </c>
      <c r="F30" s="177">
        <f>_xlfn.XLOOKUP(M30,[1]VIII_CII_A_3_local1!$AI:$AI,[1]VIII_CII_A_3_local1!$T:$T)</f>
        <v>1.3567102</v>
      </c>
      <c r="G30" s="438">
        <f>_xlfn.XLOOKUP(M30,[1]VIII_CII_A_3_local1!$AI:$AI,[1]VIII_CII_A_3_local1!$S:$S)</f>
        <v>1.4281159999999999</v>
      </c>
      <c r="M30" s="866" t="s">
        <v>2416</v>
      </c>
    </row>
    <row r="31" spans="2:13">
      <c r="B31" s="1388" t="s">
        <v>261</v>
      </c>
      <c r="C31" s="1401" t="s">
        <v>1130</v>
      </c>
      <c r="D31" s="63" t="s">
        <v>817</v>
      </c>
      <c r="E31" s="140" t="s">
        <v>33</v>
      </c>
      <c r="F31" s="177">
        <f>_xlfn.XLOOKUP(M31,[1]VIII_CII_A_3_local1!$AI:$AI,[1]VIII_CII_A_3_local1!$T:$T)</f>
        <v>1.4971203603124998</v>
      </c>
      <c r="G31" s="438">
        <f>_xlfn.XLOOKUP(M31,[1]VIII_CII_A_3_local1!$AI:$AI,[1]VIII_CII_A_3_local1!$S:$S)</f>
        <v>1.5759161687499998</v>
      </c>
      <c r="M31" s="866" t="s">
        <v>2417</v>
      </c>
    </row>
    <row r="32" spans="2:13">
      <c r="B32" s="1389"/>
      <c r="C32" s="1094"/>
      <c r="D32" s="63" t="s">
        <v>89</v>
      </c>
      <c r="E32" s="140" t="s">
        <v>33</v>
      </c>
      <c r="F32" s="177">
        <f>_xlfn.XLOOKUP(M32,[1]VIII_CII_A_3_local1!$AI:$AI,[1]VIII_CII_A_3_local1!$T:$T)</f>
        <v>1.4183782000850003</v>
      </c>
      <c r="G32" s="438">
        <f>_xlfn.XLOOKUP(M32,[1]VIII_CII_A_3_local1!$AI:$AI,[1]VIII_CII_A_3_local1!$S:$S)</f>
        <v>1.4930296843000004</v>
      </c>
      <c r="M32" s="866" t="s">
        <v>2418</v>
      </c>
    </row>
    <row r="33" spans="2:13">
      <c r="B33" s="1389"/>
      <c r="C33" s="1094"/>
      <c r="D33" s="63" t="s">
        <v>90</v>
      </c>
      <c r="E33" s="140" t="s">
        <v>33</v>
      </c>
      <c r="F33" s="177">
        <f>_xlfn.XLOOKUP(M33,[1]VIII_CII_A_3_local1!$AI:$AI,[1]VIII_CII_A_3_local1!$T:$T)</f>
        <v>1.3396724440000001</v>
      </c>
      <c r="G33" s="438">
        <f>_xlfn.XLOOKUP(M33,[1]VIII_CII_A_3_local1!$AI:$AI,[1]VIII_CII_A_3_local1!$S:$S)</f>
        <v>1.4101815200000001</v>
      </c>
      <c r="M33" s="866" t="s">
        <v>2419</v>
      </c>
    </row>
    <row r="34" spans="2:13">
      <c r="B34" s="1390"/>
      <c r="C34" s="1095"/>
      <c r="D34" s="63" t="s">
        <v>387</v>
      </c>
      <c r="E34" s="140" t="s">
        <v>33</v>
      </c>
      <c r="F34" s="177">
        <f>_xlfn.XLOOKUP(M34,[1]VIII_CII_A_3_local1!$AI:$AI,[1]VIII_CII_A_3_local1!$T:$T)</f>
        <v>1.3024417919999998</v>
      </c>
      <c r="G34" s="438">
        <f>_xlfn.XLOOKUP(M34,[1]VIII_CII_A_3_local1!$AI:$AI,[1]VIII_CII_A_3_local1!$S:$S)</f>
        <v>1.3709913599999999</v>
      </c>
      <c r="M34" s="866" t="s">
        <v>2420</v>
      </c>
    </row>
    <row r="35" spans="2:13">
      <c r="B35" s="1388" t="s">
        <v>262</v>
      </c>
      <c r="C35" s="1403" t="s">
        <v>874</v>
      </c>
      <c r="D35" s="63" t="s">
        <v>89</v>
      </c>
      <c r="E35" s="140" t="s">
        <v>33</v>
      </c>
      <c r="F35" s="177">
        <f>_xlfn.XLOOKUP(M35,[1]VIII_CII_A_3_local1!$AI:$AI,[1]VIII_CII_A_3_local1!$T:$T)</f>
        <v>1.3474592900807503</v>
      </c>
      <c r="G35" s="438">
        <f>_xlfn.XLOOKUP(M35,[1]VIII_CII_A_3_local1!$AI:$AI,[1]VIII_CII_A_3_local1!$S:$S)</f>
        <v>1.4183782000850003</v>
      </c>
      <c r="M35" s="866" t="s">
        <v>2421</v>
      </c>
    </row>
    <row r="36" spans="2:13">
      <c r="B36" s="1389"/>
      <c r="C36" s="1191"/>
      <c r="D36" s="63" t="s">
        <v>90</v>
      </c>
      <c r="E36" s="140" t="s">
        <v>157</v>
      </c>
      <c r="F36" s="177">
        <f>_xlfn.XLOOKUP(M36,[1]VIII_CII_A_3_local1!$AI:$AI,[1]VIII_CII_A_3_local1!$T:$T)</f>
        <v>1.2726888218000001</v>
      </c>
      <c r="G36" s="438">
        <f>_xlfn.XLOOKUP(M36,[1]VIII_CII_A_3_local1!$AI:$AI,[1]VIII_CII_A_3_local1!$S:$S)</f>
        <v>1.3396724440000001</v>
      </c>
      <c r="M36" s="866" t="s">
        <v>2422</v>
      </c>
    </row>
    <row r="37" spans="2:13">
      <c r="B37" s="1390"/>
      <c r="C37" s="1192"/>
      <c r="D37" s="63" t="s">
        <v>387</v>
      </c>
      <c r="E37" s="140" t="s">
        <v>157</v>
      </c>
      <c r="F37" s="177">
        <f>_xlfn.XLOOKUP(M37,[1]VIII_CII_A_3_local1!$AI:$AI,[1]VIII_CII_A_3_local1!$T:$T)</f>
        <v>1.2373197023999998</v>
      </c>
      <c r="G37" s="438">
        <f>_xlfn.XLOOKUP(M37,[1]VIII_CII_A_3_local1!$AI:$AI,[1]VIII_CII_A_3_local1!$S:$S)</f>
        <v>1.3024417919999998</v>
      </c>
      <c r="M37" s="866" t="s">
        <v>2423</v>
      </c>
    </row>
    <row r="38" spans="2:13" ht="14.45" customHeight="1">
      <c r="B38" s="1593" t="s">
        <v>264</v>
      </c>
      <c r="C38" s="1401" t="s">
        <v>818</v>
      </c>
      <c r="D38" s="63" t="s">
        <v>817</v>
      </c>
      <c r="E38" s="140" t="s">
        <v>33</v>
      </c>
      <c r="F38" s="177">
        <f>_xlfn.XLOOKUP(M38,[1]VIII_CII_A_3_local1!$AI:$AI,[1]VIII_CII_A_3_local1!$T:$T)</f>
        <v>1.2800863255767128</v>
      </c>
      <c r="G38" s="438">
        <f>_xlfn.XLOOKUP(M38,[1]VIII_CII_A_3_local1!$AI:$AI,[1]VIII_CII_A_3_local1!$S:$S)</f>
        <v>1.3474592900807503</v>
      </c>
      <c r="M38" s="866" t="s">
        <v>2424</v>
      </c>
    </row>
    <row r="39" spans="2:13">
      <c r="B39" s="1593"/>
      <c r="C39" s="1094"/>
      <c r="D39" s="63" t="s">
        <v>89</v>
      </c>
      <c r="E39" s="140" t="s">
        <v>157</v>
      </c>
      <c r="F39" s="177">
        <f>_xlfn.XLOOKUP(M39,[1]VIII_CII_A_3_local1!$AI:$AI,[1]VIII_CII_A_3_local1!$T:$T)</f>
        <v>1.20905438071</v>
      </c>
      <c r="G39" s="438">
        <f>_xlfn.XLOOKUP(M39,[1]VIII_CII_A_3_local1!$AI:$AI,[1]VIII_CII_A_3_local1!$S:$S)</f>
        <v>1.2726888218000001</v>
      </c>
      <c r="M39" s="866" t="s">
        <v>2425</v>
      </c>
    </row>
    <row r="40" spans="2:13">
      <c r="B40" s="1593"/>
      <c r="C40" s="1095"/>
      <c r="D40" s="63" t="s">
        <v>387</v>
      </c>
      <c r="E40" s="140" t="s">
        <v>157</v>
      </c>
      <c r="F40" s="177">
        <f>_xlfn.XLOOKUP(M40,[1]VIII_CII_A_3_local1!$AI:$AI,[1]VIII_CII_A_3_local1!$T:$T)</f>
        <v>1.1754537172799997</v>
      </c>
      <c r="G40" s="438">
        <f>_xlfn.XLOOKUP(M40,[1]VIII_CII_A_3_local1!$AI:$AI,[1]VIII_CII_A_3_local1!$S:$S)</f>
        <v>1.2373197023999998</v>
      </c>
      <c r="M40" s="866" t="s">
        <v>2426</v>
      </c>
    </row>
    <row r="41" spans="2:13">
      <c r="B41" s="1600" t="s">
        <v>265</v>
      </c>
      <c r="C41" s="1403" t="s">
        <v>468</v>
      </c>
      <c r="D41" s="63" t="s">
        <v>89</v>
      </c>
      <c r="E41" s="140" t="s">
        <v>157</v>
      </c>
      <c r="F41" s="177">
        <f>_xlfn.XLOOKUP(M41,[1]VIII_CII_A_3_local1!$AI:$AI,[1]VIII_CII_A_3_local1!$T:$T)</f>
        <v>1.2726888218000001</v>
      </c>
      <c r="G41" s="438">
        <f>_xlfn.XLOOKUP(M41,[1]VIII_CII_A_3_local1!$AI:$AI,[1]VIII_CII_A_3_local1!$S:$S)</f>
        <v>1.3396724440000001</v>
      </c>
      <c r="M41" s="866" t="s">
        <v>2427</v>
      </c>
    </row>
    <row r="42" spans="2:13">
      <c r="B42" s="1600"/>
      <c r="C42" s="1192"/>
      <c r="D42" s="63" t="s">
        <v>387</v>
      </c>
      <c r="E42" s="140" t="s">
        <v>157</v>
      </c>
      <c r="F42" s="177">
        <f>_xlfn.XLOOKUP(M42,[1]VIII_CII_A_3_local1!$AI:$AI,[1]VIII_CII_A_3_local1!$T:$T)</f>
        <v>1.2373197023999998</v>
      </c>
      <c r="G42" s="438">
        <f>_xlfn.XLOOKUP(M42,[1]VIII_CII_A_3_local1!$AI:$AI,[1]VIII_CII_A_3_local1!$S:$S)</f>
        <v>1.3024417919999998</v>
      </c>
      <c r="M42" s="866" t="s">
        <v>2428</v>
      </c>
    </row>
    <row r="43" spans="2:13">
      <c r="B43" s="1592" t="s">
        <v>266</v>
      </c>
      <c r="C43" s="1403" t="s">
        <v>819</v>
      </c>
      <c r="D43" s="63" t="s">
        <v>89</v>
      </c>
      <c r="E43" s="140" t="s">
        <v>33</v>
      </c>
      <c r="F43" s="177">
        <f>_xlfn.XLOOKUP(M43,[1]VIII_CII_A_3_local1!$AI:$AI,[1]VIII_CII_A_3_local1!$T:$T)</f>
        <v>1.3474592900807503</v>
      </c>
      <c r="G43" s="438">
        <f>_xlfn.XLOOKUP(M43,[1]VIII_CII_A_3_local1!$AI:$AI,[1]VIII_CII_A_3_local1!$S:$S)</f>
        <v>1.4183782000850003</v>
      </c>
      <c r="M43" s="866" t="s">
        <v>2429</v>
      </c>
    </row>
    <row r="44" spans="2:13">
      <c r="B44" s="1592"/>
      <c r="C44" s="1192"/>
      <c r="D44" s="63" t="s">
        <v>90</v>
      </c>
      <c r="E44" s="140" t="s">
        <v>33</v>
      </c>
      <c r="F44" s="177">
        <f>_xlfn.XLOOKUP(M44,[1]VIII_CII_A_3_local1!$AI:$AI,[1]VIII_CII_A_3_local1!$T:$T)</f>
        <v>1.2726888218000001</v>
      </c>
      <c r="G44" s="438">
        <f>_xlfn.XLOOKUP(M44,[1]VIII_CII_A_3_local1!$AI:$AI,[1]VIII_CII_A_3_local1!$S:$S)</f>
        <v>1.3396724440000001</v>
      </c>
      <c r="M44" s="866" t="s">
        <v>2430</v>
      </c>
    </row>
    <row r="45" spans="2:13">
      <c r="B45" s="1592" t="s">
        <v>268</v>
      </c>
      <c r="C45" s="1403" t="s">
        <v>875</v>
      </c>
      <c r="D45" s="63" t="s">
        <v>89</v>
      </c>
      <c r="E45" s="140" t="s">
        <v>33</v>
      </c>
      <c r="F45" s="177">
        <f>_xlfn.XLOOKUP(M45,[1]VIII_CII_A_3_local1!$AI:$AI,[1]VIII_CII_A_3_local1!$T:$T)</f>
        <v>1.3474592900807503</v>
      </c>
      <c r="G45" s="438">
        <f>_xlfn.XLOOKUP(M45,[1]VIII_CII_A_3_local1!$AI:$AI,[1]VIII_CII_A_3_local1!$S:$S)</f>
        <v>1.4183782000850003</v>
      </c>
      <c r="M45" s="866" t="s">
        <v>2431</v>
      </c>
    </row>
    <row r="46" spans="2:13">
      <c r="B46" s="1592"/>
      <c r="C46" s="1192"/>
      <c r="D46" s="63" t="s">
        <v>90</v>
      </c>
      <c r="E46" s="140" t="s">
        <v>33</v>
      </c>
      <c r="F46" s="177">
        <f>_xlfn.XLOOKUP(M46,[1]VIII_CII_A_3_local1!$AI:$AI,[1]VIII_CII_A_3_local1!$T:$T)</f>
        <v>1.2726888218000001</v>
      </c>
      <c r="G46" s="438">
        <f>_xlfn.XLOOKUP(M46,[1]VIII_CII_A_3_local1!$AI:$AI,[1]VIII_CII_A_3_local1!$S:$S)</f>
        <v>1.3396724440000001</v>
      </c>
      <c r="M46" s="866" t="s">
        <v>2432</v>
      </c>
    </row>
    <row r="47" spans="2:13">
      <c r="B47" s="1592" t="s">
        <v>269</v>
      </c>
      <c r="C47" s="1403" t="s">
        <v>820</v>
      </c>
      <c r="D47" s="63" t="s">
        <v>89</v>
      </c>
      <c r="E47" s="140" t="s">
        <v>157</v>
      </c>
      <c r="F47" s="177">
        <f>_xlfn.XLOOKUP(M47,[1]VIII_CII_A_3_local1!$AI:$AI,[1]VIII_CII_A_3_local1!$T:$T)</f>
        <v>1.3474592900807503</v>
      </c>
      <c r="G47" s="438">
        <f>_xlfn.XLOOKUP(M47,[1]VIII_CII_A_3_local1!$AI:$AI,[1]VIII_CII_A_3_local1!$S:$S)</f>
        <v>1.4183782000850003</v>
      </c>
      <c r="M47" s="866" t="s">
        <v>2433</v>
      </c>
    </row>
    <row r="48" spans="2:13">
      <c r="B48" s="1592"/>
      <c r="C48" s="1192"/>
      <c r="D48" s="63" t="s">
        <v>90</v>
      </c>
      <c r="E48" s="140" t="s">
        <v>157</v>
      </c>
      <c r="F48" s="177">
        <f>_xlfn.XLOOKUP(M48,[1]VIII_CII_A_3_local1!$AI:$AI,[1]VIII_CII_A_3_local1!$T:$T)</f>
        <v>1.2726888218000001</v>
      </c>
      <c r="G48" s="438">
        <f>_xlfn.XLOOKUP(M48,[1]VIII_CII_A_3_local1!$AI:$AI,[1]VIII_CII_A_3_local1!$S:$S)</f>
        <v>1.3396724440000001</v>
      </c>
      <c r="M48" s="866" t="s">
        <v>2434</v>
      </c>
    </row>
    <row r="49" spans="2:208">
      <c r="B49" s="54" t="s">
        <v>271</v>
      </c>
      <c r="C49" s="140" t="s">
        <v>469</v>
      </c>
      <c r="D49" s="157"/>
      <c r="E49" s="140" t="s">
        <v>157</v>
      </c>
      <c r="F49" s="177">
        <f>_xlfn.XLOOKUP(M49,[1]VIII_CII_A_3_local1!$AI:$AI,[1]VIII_CII_A_3_local1!$T:$T)</f>
        <v>1.3474592900807503</v>
      </c>
      <c r="G49" s="438">
        <f>_xlfn.XLOOKUP(M49,[1]VIII_CII_A_3_local1!$AI:$AI,[1]VIII_CII_A_3_local1!$S:$S)</f>
        <v>1.4183782000850003</v>
      </c>
      <c r="M49" s="866" t="s">
        <v>2435</v>
      </c>
    </row>
    <row r="50" spans="2:208" ht="24.75" customHeight="1">
      <c r="B50" s="54" t="s">
        <v>272</v>
      </c>
      <c r="C50" s="63" t="s">
        <v>821</v>
      </c>
      <c r="D50" s="142"/>
      <c r="E50" s="140" t="s">
        <v>157</v>
      </c>
      <c r="F50" s="177">
        <f>_xlfn.XLOOKUP(M50,[1]VIII_CII_A_3_local1!$AI:$AI,[1]VIII_CII_A_3_local1!$T:$T)</f>
        <v>1.2800863255767128</v>
      </c>
      <c r="G50" s="438">
        <f>_xlfn.XLOOKUP(M50,[1]VIII_CII_A_3_local1!$AI:$AI,[1]VIII_CII_A_3_local1!$S:$S)</f>
        <v>1.3474592900807503</v>
      </c>
      <c r="M50" s="866" t="s">
        <v>2436</v>
      </c>
    </row>
    <row r="51" spans="2:208">
      <c r="B51" s="54" t="s">
        <v>274</v>
      </c>
      <c r="C51" s="140" t="s">
        <v>822</v>
      </c>
      <c r="D51" s="157"/>
      <c r="E51" s="140" t="s">
        <v>157</v>
      </c>
      <c r="F51" s="177">
        <f>_xlfn.XLOOKUP(M51,[1]VIII_CII_A_3_local1!$AI:$AI,[1]VIII_CII_A_3_local1!$T:$T)</f>
        <v>1.2726888218000001</v>
      </c>
      <c r="G51" s="438">
        <f>_xlfn.XLOOKUP(M51,[1]VIII_CII_A_3_local1!$AI:$AI,[1]VIII_CII_A_3_local1!$S:$S)</f>
        <v>1.3396724440000001</v>
      </c>
      <c r="M51" s="866" t="s">
        <v>2437</v>
      </c>
    </row>
    <row r="52" spans="2:208">
      <c r="B52" s="1592" t="s">
        <v>403</v>
      </c>
      <c r="C52" s="1403" t="s">
        <v>470</v>
      </c>
      <c r="D52" s="63" t="s">
        <v>89</v>
      </c>
      <c r="E52" s="140" t="s">
        <v>157</v>
      </c>
      <c r="F52" s="177">
        <f>_xlfn.XLOOKUP(M52,[1]VIII_CII_A_3_local1!$AI:$AI,[1]VIII_CII_A_3_local1!$T:$T)</f>
        <v>1.2726888218000001</v>
      </c>
      <c r="G52" s="438">
        <f>_xlfn.XLOOKUP(M52,[1]VIII_CII_A_3_local1!$AI:$AI,[1]VIII_CII_A_3_local1!$S:$S)</f>
        <v>1.3396724440000001</v>
      </c>
      <c r="M52" s="866" t="s">
        <v>2438</v>
      </c>
    </row>
    <row r="53" spans="2:208">
      <c r="B53" s="1592"/>
      <c r="C53" s="1192"/>
      <c r="D53" s="63" t="s">
        <v>387</v>
      </c>
      <c r="E53" s="140" t="s">
        <v>157</v>
      </c>
      <c r="F53" s="177">
        <f>_xlfn.XLOOKUP(M53,[1]VIII_CII_A_3_local1!$AI:$AI,[1]VIII_CII_A_3_local1!$T:$T)</f>
        <v>1.2373197023999998</v>
      </c>
      <c r="G53" s="438">
        <f>_xlfn.XLOOKUP(M53,[1]VIII_CII_A_3_local1!$AI:$AI,[1]VIII_CII_A_3_local1!$S:$S)</f>
        <v>1.3024417919999998</v>
      </c>
      <c r="M53" s="866" t="s">
        <v>2439</v>
      </c>
    </row>
    <row r="54" spans="2:208">
      <c r="B54" s="1592" t="s">
        <v>404</v>
      </c>
      <c r="C54" s="1403" t="s">
        <v>876</v>
      </c>
      <c r="D54" s="63" t="s">
        <v>89</v>
      </c>
      <c r="E54" s="140" t="s">
        <v>157</v>
      </c>
      <c r="F54" s="177">
        <f>_xlfn.XLOOKUP(M54,[1]VIII_CII_A_3_local1!$AI:$AI,[1]VIII_CII_A_3_local1!$T:$T)</f>
        <v>1.3474592900807503</v>
      </c>
      <c r="G54" s="438">
        <f>_xlfn.XLOOKUP(M54,[1]VIII_CII_A_3_local1!$AI:$AI,[1]VIII_CII_A_3_local1!$S:$S)</f>
        <v>1.4183782000850003</v>
      </c>
      <c r="M54" s="866" t="s">
        <v>2440</v>
      </c>
    </row>
    <row r="55" spans="2:208">
      <c r="B55" s="1592"/>
      <c r="C55" s="1192"/>
      <c r="D55" s="63" t="s">
        <v>90</v>
      </c>
      <c r="E55" s="140" t="s">
        <v>157</v>
      </c>
      <c r="F55" s="177">
        <f>_xlfn.XLOOKUP(M55,[1]VIII_CII_A_3_local1!$AI:$AI,[1]VIII_CII_A_3_local1!$T:$T)</f>
        <v>1.2726888218000001</v>
      </c>
      <c r="G55" s="438">
        <f>_xlfn.XLOOKUP(M55,[1]VIII_CII_A_3_local1!$AI:$AI,[1]VIII_CII_A_3_local1!$S:$S)</f>
        <v>1.3396724440000001</v>
      </c>
      <c r="M55" s="866" t="s">
        <v>2441</v>
      </c>
    </row>
    <row r="56" spans="2:208">
      <c r="B56" s="1592" t="s">
        <v>405</v>
      </c>
      <c r="C56" s="1403" t="s">
        <v>877</v>
      </c>
      <c r="D56" s="63" t="s">
        <v>89</v>
      </c>
      <c r="E56" s="140" t="s">
        <v>157</v>
      </c>
      <c r="F56" s="177">
        <f>_xlfn.XLOOKUP(M56,[1]VIII_CII_A_3_local1!$AI:$AI,[1]VIII_CII_A_3_local1!$T:$T)</f>
        <v>1.3474592900807503</v>
      </c>
      <c r="G56" s="438">
        <f>_xlfn.XLOOKUP(M56,[1]VIII_CII_A_3_local1!$AI:$AI,[1]VIII_CII_A_3_local1!$S:$S)</f>
        <v>1.4183782000850003</v>
      </c>
      <c r="M56" s="866" t="s">
        <v>2442</v>
      </c>
    </row>
    <row r="57" spans="2:208">
      <c r="B57" s="1592"/>
      <c r="C57" s="1192"/>
      <c r="D57" s="63" t="s">
        <v>90</v>
      </c>
      <c r="E57" s="152" t="s">
        <v>157</v>
      </c>
      <c r="F57" s="177">
        <f>_xlfn.XLOOKUP(M57,[1]VIII_CII_A_3_local1!$AI:$AI,[1]VIII_CII_A_3_local1!$T:$T)</f>
        <v>1.2726888218000001</v>
      </c>
      <c r="G57" s="438">
        <f>_xlfn.XLOOKUP(M57,[1]VIII_CII_A_3_local1!$AI:$AI,[1]VIII_CII_A_3_local1!$S:$S)</f>
        <v>1.3396724440000001</v>
      </c>
      <c r="I57" s="117"/>
      <c r="L57" s="83"/>
      <c r="M57" s="866" t="s">
        <v>2443</v>
      </c>
    </row>
    <row r="58" spans="2:208">
      <c r="B58" s="1593" t="s">
        <v>406</v>
      </c>
      <c r="C58" s="1403" t="s">
        <v>824</v>
      </c>
      <c r="D58" s="63" t="s">
        <v>89</v>
      </c>
      <c r="E58" s="152" t="s">
        <v>157</v>
      </c>
      <c r="F58" s="177">
        <f>_xlfn.XLOOKUP(M58,[1]VIII_CII_A_3_local1!$AI:$AI,[1]VIII_CII_A_3_local1!$T:$T)</f>
        <v>1.3474592900807503</v>
      </c>
      <c r="G58" s="438">
        <f>_xlfn.XLOOKUP(M58,[1]VIII_CII_A_3_local1!$AI:$AI,[1]VIII_CII_A_3_local1!$S:$S)</f>
        <v>1.4183782000850003</v>
      </c>
      <c r="I58" s="465"/>
      <c r="J58" s="465"/>
      <c r="K58" s="465"/>
      <c r="L58" s="465"/>
      <c r="M58" s="866" t="s">
        <v>2444</v>
      </c>
      <c r="N58" s="465"/>
      <c r="O58" s="465"/>
      <c r="P58" s="465"/>
      <c r="Q58" s="465"/>
    </row>
    <row r="59" spans="2:208">
      <c r="B59" s="1593"/>
      <c r="C59" s="1191"/>
      <c r="D59" s="63" t="s">
        <v>90</v>
      </c>
      <c r="E59" s="152" t="s">
        <v>157</v>
      </c>
      <c r="F59" s="177">
        <f>_xlfn.XLOOKUP(M59,[1]VIII_CII_A_3_local1!$AI:$AI,[1]VIII_CII_A_3_local1!$T:$T)</f>
        <v>1.2726888218000001</v>
      </c>
      <c r="G59" s="438">
        <f>_xlfn.XLOOKUP(M59,[1]VIII_CII_A_3_local1!$AI:$AI,[1]VIII_CII_A_3_local1!$S:$S)</f>
        <v>1.3396724440000001</v>
      </c>
      <c r="I59" s="465"/>
      <c r="J59" s="465"/>
      <c r="K59" s="465"/>
      <c r="L59" s="465"/>
      <c r="M59" s="866" t="s">
        <v>2445</v>
      </c>
      <c r="N59" s="465"/>
      <c r="O59" s="465"/>
      <c r="P59" s="465"/>
      <c r="Q59" s="465"/>
    </row>
    <row r="60" spans="2:208">
      <c r="B60" s="1593"/>
      <c r="C60" s="1191"/>
      <c r="D60" s="63" t="s">
        <v>485</v>
      </c>
      <c r="E60" s="152" t="s">
        <v>157</v>
      </c>
      <c r="F60" s="177">
        <f>_xlfn.XLOOKUP(M60,[1]VIII_CII_A_3_local1!$AI:$AI,[1]VIII_CII_A_3_local1!$T:$T)</f>
        <v>1.254</v>
      </c>
      <c r="G60" s="438">
        <f>_xlfn.XLOOKUP(M60,[1]VIII_CII_A_3_local1!$AI:$AI,[1]VIII_CII_A_3_local1!$S:$S)</f>
        <v>1.32</v>
      </c>
      <c r="I60" s="465"/>
      <c r="J60" s="465"/>
      <c r="K60" s="465"/>
      <c r="L60" s="465"/>
      <c r="M60" s="866" t="s">
        <v>2446</v>
      </c>
      <c r="N60" s="465"/>
      <c r="O60" s="465"/>
      <c r="P60" s="465"/>
      <c r="Q60" s="465"/>
    </row>
    <row r="61" spans="2:208">
      <c r="B61" s="1593"/>
      <c r="C61" s="1192"/>
      <c r="D61" s="63" t="s">
        <v>823</v>
      </c>
      <c r="E61" s="152" t="s">
        <v>157</v>
      </c>
      <c r="F61" s="177">
        <f>_xlfn.XLOOKUP(M61,[1]VIII_CII_A_3_local1!$AI:$AI,[1]VIII_CII_A_3_local1!$T:$T)</f>
        <v>1.2373197023999998</v>
      </c>
      <c r="G61" s="438">
        <f>_xlfn.XLOOKUP(M61,[1]VIII_CII_A_3_local1!$AI:$AI,[1]VIII_CII_A_3_local1!$S:$S)</f>
        <v>1.3024417919999998</v>
      </c>
      <c r="M61" s="866" t="s">
        <v>2447</v>
      </c>
    </row>
    <row r="62" spans="2:208">
      <c r="B62" s="1593" t="s">
        <v>407</v>
      </c>
      <c r="C62" s="1403" t="s">
        <v>878</v>
      </c>
      <c r="D62" s="63" t="s">
        <v>89</v>
      </c>
      <c r="E62" s="152" t="s">
        <v>157</v>
      </c>
      <c r="F62" s="177">
        <f>_xlfn.XLOOKUP(M62,[1]VIII_CII_A_3_local1!$AI:$AI,[1]VIII_CII_A_3_local1!$T:$T)</f>
        <v>1.2373197023999998</v>
      </c>
      <c r="G62" s="438">
        <f>_xlfn.XLOOKUP(M62,[1]VIII_CII_A_3_local1!$AI:$AI,[1]VIII_CII_A_3_local1!$S:$S)</f>
        <v>1.3024417919999998</v>
      </c>
      <c r="M62" s="866" t="s">
        <v>2448</v>
      </c>
    </row>
    <row r="63" spans="2:208" ht="25.5">
      <c r="B63" s="1593"/>
      <c r="C63" s="1192"/>
      <c r="D63" s="63" t="s">
        <v>825</v>
      </c>
      <c r="E63" s="140" t="s">
        <v>157</v>
      </c>
      <c r="F63" s="177">
        <f>_xlfn.XLOOKUP(M63,[1]VIII_CII_A_3_local1!$AI:$AI,[1]VIII_CII_A_3_local1!$T:$T)</f>
        <v>1.1754537172799997</v>
      </c>
      <c r="G63" s="438">
        <f>_xlfn.XLOOKUP(M63,[1]VIII_CII_A_3_local1!$AI:$AI,[1]VIII_CII_A_3_local1!$S:$S)</f>
        <v>1.2373197023999998</v>
      </c>
      <c r="M63" s="866" t="s">
        <v>2449</v>
      </c>
    </row>
    <row r="64" spans="2:208" s="40" customFormat="1" ht="27.6" customHeight="1">
      <c r="B64" s="1171" t="s">
        <v>2831</v>
      </c>
      <c r="C64" s="1176"/>
      <c r="D64" s="1176"/>
      <c r="E64" s="1176"/>
      <c r="F64" s="1176"/>
      <c r="G64" s="1172"/>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row>
    <row r="65" spans="2:222" s="39" customFormat="1">
      <c r="B65" s="1388" t="s">
        <v>408</v>
      </c>
      <c r="C65" s="1190" t="s">
        <v>826</v>
      </c>
      <c r="D65" s="63" t="s">
        <v>89</v>
      </c>
      <c r="E65" s="140" t="s">
        <v>157</v>
      </c>
      <c r="F65" s="1166">
        <f>_xlfn.XLOOKUP(M65,[1]VIII_CII_A_3_local1!$AI:$AI,[1]VIII_CII_A_3_local1!$T:$T)</f>
        <v>1.5759161687499998</v>
      </c>
      <c r="G65" s="1167"/>
      <c r="M65" s="866" t="s">
        <v>2450</v>
      </c>
      <c r="HA65" s="8"/>
      <c r="HB65" s="8"/>
      <c r="HC65" s="8"/>
      <c r="HD65" s="8"/>
      <c r="HE65" s="8"/>
      <c r="HF65" s="8"/>
      <c r="HG65" s="8"/>
      <c r="HH65" s="8"/>
      <c r="HI65" s="8"/>
      <c r="HJ65" s="8"/>
      <c r="HK65" s="8"/>
      <c r="HL65" s="8"/>
      <c r="HM65" s="8"/>
      <c r="HN65" s="8"/>
    </row>
    <row r="66" spans="2:222" s="39" customFormat="1">
      <c r="B66" s="1389"/>
      <c r="C66" s="1191"/>
      <c r="D66" s="63" t="s">
        <v>90</v>
      </c>
      <c r="E66" s="140" t="s">
        <v>157</v>
      </c>
      <c r="F66" s="1166">
        <f>_xlfn.XLOOKUP(M66,[1]VIII_CII_A_3_local1!$AI:$AI,[1]VIII_CII_A_3_local1!$T:$T)</f>
        <v>1.4930296843000004</v>
      </c>
      <c r="G66" s="1167" t="s">
        <v>324</v>
      </c>
      <c r="M66" s="866" t="s">
        <v>2451</v>
      </c>
      <c r="HA66" s="8"/>
      <c r="HB66" s="8"/>
      <c r="HC66" s="8"/>
      <c r="HD66" s="8"/>
      <c r="HE66" s="8"/>
      <c r="HF66" s="8"/>
      <c r="HG66" s="8"/>
      <c r="HH66" s="8"/>
      <c r="HI66" s="8"/>
      <c r="HJ66" s="8"/>
      <c r="HK66" s="8"/>
      <c r="HL66" s="8"/>
      <c r="HM66" s="8"/>
      <c r="HN66" s="8"/>
    </row>
    <row r="67" spans="2:222" s="39" customFormat="1">
      <c r="B67" s="1390"/>
      <c r="C67" s="1192"/>
      <c r="D67" s="63" t="s">
        <v>485</v>
      </c>
      <c r="E67" s="140" t="s">
        <v>157</v>
      </c>
      <c r="F67" s="1166">
        <f>_xlfn.XLOOKUP(M67,[1]VIII_CII_A_3_local1!$AI:$AI,[1]VIII_CII_A_3_local1!$T:$T)</f>
        <v>1.4101815200000001</v>
      </c>
      <c r="G67" s="1167" t="s">
        <v>324</v>
      </c>
      <c r="M67" s="866" t="s">
        <v>2452</v>
      </c>
      <c r="HA67" s="8"/>
      <c r="HB67" s="8"/>
      <c r="HC67" s="8"/>
      <c r="HD67" s="8"/>
      <c r="HE67" s="8"/>
      <c r="HF67" s="8"/>
      <c r="HG67" s="8"/>
      <c r="HH67" s="8"/>
      <c r="HI67" s="8"/>
      <c r="HJ67" s="8"/>
      <c r="HK67" s="8"/>
      <c r="HL67" s="8"/>
      <c r="HM67" s="8"/>
      <c r="HN67" s="8"/>
    </row>
    <row r="68" spans="2:222" ht="28.35" customHeight="1">
      <c r="B68" s="1171" t="s">
        <v>2832</v>
      </c>
      <c r="C68" s="1176"/>
      <c r="D68" s="1176"/>
      <c r="E68" s="1176"/>
      <c r="F68" s="1176"/>
      <c r="G68" s="1172"/>
    </row>
    <row r="69" spans="2:222" s="41" customFormat="1">
      <c r="B69" s="155" t="s">
        <v>409</v>
      </c>
      <c r="C69" s="121" t="s">
        <v>472</v>
      </c>
      <c r="D69" s="63" t="s">
        <v>324</v>
      </c>
      <c r="E69" s="63" t="s">
        <v>157</v>
      </c>
      <c r="F69" s="447">
        <f>_xlfn.XLOOKUP(M69,[1]VIII_CII_A_3_local1!$AI:$AI,[1]VIII_CII_A_3_local1!$T:$T)</f>
        <v>1.9140499647887326</v>
      </c>
      <c r="G69" s="438">
        <f>_xlfn.XLOOKUP(M69,[1]VIII_CII_A_3_local1!$AI:$AI,[1]VIII_CII_A_3_local1!$S:$S)</f>
        <v>2.0147894366197185</v>
      </c>
      <c r="M69" s="866" t="s">
        <v>2453</v>
      </c>
      <c r="HA69" s="40"/>
      <c r="HB69" s="40"/>
      <c r="HC69" s="40"/>
      <c r="HD69" s="40"/>
      <c r="HE69" s="40"/>
      <c r="HF69" s="40"/>
      <c r="HG69" s="40"/>
      <c r="HH69" s="40"/>
      <c r="HI69" s="40"/>
      <c r="HJ69" s="40"/>
      <c r="HK69" s="40"/>
      <c r="HL69" s="40"/>
      <c r="HM69" s="40"/>
      <c r="HN69" s="40"/>
    </row>
    <row r="70" spans="2:222" s="41" customFormat="1">
      <c r="B70" s="155" t="s">
        <v>410</v>
      </c>
      <c r="C70" s="121" t="s">
        <v>473</v>
      </c>
      <c r="D70" s="63" t="s">
        <v>324</v>
      </c>
      <c r="E70" s="63" t="s">
        <v>157</v>
      </c>
      <c r="F70" s="447">
        <f>_xlfn.XLOOKUP(M70,[1]VIII_CII_A_3_local1!$AI:$AI,[1]VIII_CII_A_3_local1!$T:$T)</f>
        <v>1.8183474665492958</v>
      </c>
      <c r="G70" s="438">
        <f>_xlfn.XLOOKUP(M70,[1]VIII_CII_A_3_local1!$AI:$AI,[1]VIII_CII_A_3_local1!$S:$S)</f>
        <v>1.9140499647887326</v>
      </c>
      <c r="M70" s="866" t="s">
        <v>2454</v>
      </c>
      <c r="HA70" s="40"/>
      <c r="HB70" s="40"/>
      <c r="HC70" s="40"/>
      <c r="HD70" s="40"/>
      <c r="HE70" s="40"/>
      <c r="HF70" s="40"/>
      <c r="HG70" s="40"/>
      <c r="HH70" s="40"/>
      <c r="HI70" s="40"/>
      <c r="HJ70" s="40"/>
      <c r="HK70" s="40"/>
      <c r="HL70" s="40"/>
      <c r="HM70" s="40"/>
      <c r="HN70" s="40"/>
    </row>
    <row r="71" spans="2:222" s="39" customFormat="1">
      <c r="B71" s="155" t="s">
        <v>411</v>
      </c>
      <c r="C71" s="149" t="s">
        <v>827</v>
      </c>
      <c r="D71" s="63" t="s">
        <v>324</v>
      </c>
      <c r="E71" s="140" t="s">
        <v>157</v>
      </c>
      <c r="F71" s="437">
        <f>_xlfn.XLOOKUP(M71,[1]VIII_CII_A_3_local1!$AI:$AI,[1]VIII_CII_A_3_local1!$T:$T)</f>
        <v>1.8183474665492958</v>
      </c>
      <c r="G71" s="438">
        <f>_xlfn.XLOOKUP(M71,[1]VIII_CII_A_3_local1!$AI:$AI,[1]VIII_CII_A_3_local1!$S:$S)</f>
        <v>1.9140499647887326</v>
      </c>
      <c r="M71" s="866" t="s">
        <v>2455</v>
      </c>
      <c r="HA71" s="8"/>
      <c r="HB71" s="8"/>
      <c r="HC71" s="8"/>
      <c r="HD71" s="8"/>
      <c r="HE71" s="8"/>
      <c r="HF71" s="8"/>
      <c r="HG71" s="8"/>
      <c r="HH71" s="8"/>
      <c r="HI71" s="8"/>
      <c r="HJ71" s="8"/>
      <c r="HK71" s="8"/>
      <c r="HL71" s="8"/>
      <c r="HM71" s="8"/>
      <c r="HN71" s="8"/>
    </row>
    <row r="72" spans="2:222" s="39" customFormat="1">
      <c r="B72" s="155" t="s">
        <v>412</v>
      </c>
      <c r="C72" s="149" t="s">
        <v>474</v>
      </c>
      <c r="D72" s="63" t="s">
        <v>324</v>
      </c>
      <c r="E72" s="140" t="s">
        <v>157</v>
      </c>
      <c r="F72" s="437">
        <f>_xlfn.XLOOKUP(M72,[1]VIII_CII_A_3_local1!$AI:$AI,[1]VIII_CII_A_3_local1!$T:$T)</f>
        <v>1.3474592900807503</v>
      </c>
      <c r="G72" s="438">
        <f>_xlfn.XLOOKUP(M72,[1]VIII_CII_A_3_local1!$AI:$AI,[1]VIII_CII_A_3_local1!$S:$S)</f>
        <v>1.4183782000850003</v>
      </c>
      <c r="M72" s="866" t="s">
        <v>2456</v>
      </c>
      <c r="HA72" s="8"/>
      <c r="HB72" s="8"/>
      <c r="HC72" s="8"/>
      <c r="HD72" s="8"/>
      <c r="HE72" s="8"/>
      <c r="HF72" s="8"/>
      <c r="HG72" s="8"/>
      <c r="HH72" s="8"/>
      <c r="HI72" s="8"/>
      <c r="HJ72" s="8"/>
      <c r="HK72" s="8"/>
      <c r="HL72" s="8"/>
      <c r="HM72" s="8"/>
      <c r="HN72" s="8"/>
    </row>
    <row r="73" spans="2:222" s="83" customFormat="1">
      <c r="B73" s="155" t="s">
        <v>413</v>
      </c>
      <c r="C73" s="149" t="s">
        <v>475</v>
      </c>
      <c r="D73" s="63" t="s">
        <v>324</v>
      </c>
      <c r="E73" s="140" t="s">
        <v>157</v>
      </c>
      <c r="F73" s="437">
        <f>_xlfn.XLOOKUP(M73,[1]VIII_CII_A_3_local1!$AI:$AI,[1]VIII_CII_A_3_local1!$T:$T)</f>
        <v>1.254</v>
      </c>
      <c r="G73" s="438">
        <f>_xlfn.XLOOKUP(M73,[1]VIII_CII_A_3_local1!$AI:$AI,[1]VIII_CII_A_3_local1!$S:$S)</f>
        <v>1.32</v>
      </c>
      <c r="H73" s="39"/>
      <c r="I73" s="39"/>
      <c r="J73" s="39"/>
      <c r="K73" s="39"/>
      <c r="M73" s="866" t="s">
        <v>2457</v>
      </c>
      <c r="N73" s="39"/>
      <c r="O73" s="39"/>
      <c r="P73" s="39"/>
      <c r="Q73" s="39"/>
      <c r="R73" s="39"/>
      <c r="S73" s="39"/>
      <c r="T73" s="39"/>
      <c r="U73" s="39"/>
      <c r="V73" s="39"/>
      <c r="W73" s="39"/>
      <c r="X73" s="39"/>
      <c r="Y73" s="39"/>
      <c r="Z73" s="39"/>
      <c r="AA73" s="39"/>
      <c r="AB73" s="39"/>
      <c r="AC73" s="39"/>
      <c r="AD73" s="39"/>
      <c r="AE73" s="39"/>
      <c r="AF73" s="39"/>
      <c r="AG73" s="39"/>
      <c r="AH73" s="39"/>
      <c r="AI73" s="39"/>
      <c r="AJ73" s="39"/>
      <c r="AK73" s="39"/>
      <c r="AL73" s="39"/>
      <c r="AM73" s="39"/>
      <c r="AN73" s="39"/>
      <c r="AO73" s="39"/>
      <c r="AP73" s="39"/>
      <c r="AQ73" s="39"/>
      <c r="AR73" s="39"/>
      <c r="AS73" s="39"/>
      <c r="AT73" s="39"/>
      <c r="AU73" s="39"/>
      <c r="AV73" s="39"/>
      <c r="AW73" s="39"/>
      <c r="AX73" s="39"/>
      <c r="AY73" s="39"/>
      <c r="AZ73" s="39"/>
      <c r="BA73" s="39"/>
      <c r="BB73" s="39"/>
      <c r="BC73" s="39"/>
      <c r="BD73" s="39"/>
      <c r="BE73" s="39"/>
      <c r="BF73" s="39"/>
      <c r="BG73" s="39"/>
      <c r="BH73" s="39"/>
      <c r="BI73" s="39"/>
      <c r="BJ73" s="39"/>
      <c r="BK73" s="39"/>
      <c r="BL73" s="39"/>
      <c r="BM73" s="39"/>
      <c r="BN73" s="39"/>
      <c r="BO73" s="39"/>
      <c r="BP73" s="39"/>
      <c r="BQ73" s="39"/>
      <c r="BR73" s="39"/>
      <c r="BS73" s="39"/>
      <c r="BT73" s="39"/>
      <c r="BU73" s="39"/>
      <c r="BV73" s="39"/>
      <c r="BW73" s="39"/>
      <c r="BX73" s="39"/>
      <c r="BY73" s="39"/>
      <c r="BZ73" s="39"/>
      <c r="CA73" s="39"/>
      <c r="CB73" s="39"/>
      <c r="CC73" s="39"/>
      <c r="CD73" s="39"/>
      <c r="CE73" s="39"/>
      <c r="CF73" s="39"/>
      <c r="CG73" s="39"/>
      <c r="CH73" s="39"/>
      <c r="CI73" s="39"/>
      <c r="CJ73" s="39"/>
      <c r="CK73" s="39"/>
      <c r="CL73" s="39"/>
      <c r="CM73" s="39"/>
      <c r="CN73" s="39"/>
      <c r="CO73" s="39"/>
      <c r="CP73" s="39"/>
      <c r="CQ73" s="39"/>
      <c r="CR73" s="39"/>
      <c r="CS73" s="39"/>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c r="DR73" s="39"/>
      <c r="DS73" s="39"/>
      <c r="DT73" s="39"/>
      <c r="DU73" s="39"/>
      <c r="DV73" s="39"/>
      <c r="DW73" s="39"/>
      <c r="DX73" s="39"/>
      <c r="DY73" s="39"/>
      <c r="DZ73" s="39"/>
      <c r="EA73" s="39"/>
      <c r="EB73" s="39"/>
      <c r="EC73" s="39"/>
      <c r="ED73" s="39"/>
      <c r="EE73" s="39"/>
      <c r="EF73" s="39"/>
      <c r="EG73" s="39"/>
      <c r="EH73" s="39"/>
      <c r="EI73" s="39"/>
      <c r="EJ73" s="39"/>
      <c r="EK73" s="39"/>
      <c r="EL73" s="39"/>
      <c r="EM73" s="39"/>
      <c r="EN73" s="39"/>
      <c r="EO73" s="39"/>
      <c r="EP73" s="39"/>
      <c r="EQ73" s="39"/>
      <c r="ER73" s="39"/>
      <c r="ES73" s="39"/>
      <c r="ET73" s="39"/>
      <c r="EU73" s="39"/>
      <c r="EV73" s="39"/>
      <c r="EW73" s="39"/>
      <c r="EX73" s="39"/>
      <c r="EY73" s="39"/>
      <c r="EZ73" s="39"/>
      <c r="FA73" s="39"/>
      <c r="FB73" s="39"/>
      <c r="FC73" s="39"/>
      <c r="FD73" s="39"/>
      <c r="FE73" s="39"/>
      <c r="FF73" s="39"/>
      <c r="FG73" s="39"/>
      <c r="FH73" s="39"/>
      <c r="FI73" s="39"/>
      <c r="FJ73" s="39"/>
      <c r="FK73" s="39"/>
      <c r="FL73" s="39"/>
      <c r="FM73" s="39"/>
      <c r="FN73" s="39"/>
      <c r="FO73" s="39"/>
      <c r="FP73" s="39"/>
      <c r="FQ73" s="39"/>
      <c r="FR73" s="39"/>
      <c r="FS73" s="39"/>
      <c r="FT73" s="39"/>
      <c r="FU73" s="39"/>
      <c r="FV73" s="39"/>
      <c r="FW73" s="39"/>
      <c r="FX73" s="39"/>
      <c r="FY73" s="39"/>
      <c r="FZ73" s="39"/>
      <c r="GA73" s="39"/>
      <c r="GB73" s="39"/>
      <c r="GC73" s="39"/>
      <c r="GD73" s="39"/>
      <c r="GE73" s="39"/>
      <c r="GF73" s="39"/>
      <c r="GG73" s="39"/>
      <c r="GH73" s="39"/>
      <c r="GI73" s="39"/>
      <c r="GJ73" s="39"/>
      <c r="GK73" s="39"/>
      <c r="GL73" s="39"/>
      <c r="GM73" s="39"/>
      <c r="GN73" s="39"/>
      <c r="GO73" s="39"/>
      <c r="GP73" s="39"/>
      <c r="GQ73" s="39"/>
      <c r="GR73" s="39"/>
      <c r="GS73" s="39"/>
      <c r="GT73" s="39"/>
      <c r="GU73" s="39"/>
      <c r="GV73" s="39"/>
      <c r="GW73" s="39"/>
      <c r="GX73" s="39"/>
      <c r="GY73" s="39"/>
      <c r="GZ73" s="39"/>
      <c r="HA73" s="8"/>
      <c r="HB73" s="8"/>
      <c r="HC73" s="8"/>
      <c r="HD73" s="8"/>
      <c r="HE73" s="8"/>
      <c r="HF73" s="8"/>
      <c r="HG73" s="8"/>
      <c r="HH73" s="8"/>
      <c r="HI73" s="8"/>
      <c r="HJ73" s="8"/>
      <c r="HK73" s="8"/>
      <c r="HL73" s="8"/>
      <c r="HM73" s="8"/>
      <c r="HN73" s="8"/>
    </row>
    <row r="74" spans="2:222" s="83" customFormat="1">
      <c r="B74" s="155" t="s">
        <v>414</v>
      </c>
      <c r="C74" s="149" t="s">
        <v>476</v>
      </c>
      <c r="D74" s="63" t="s">
        <v>324</v>
      </c>
      <c r="E74" s="140" t="s">
        <v>157</v>
      </c>
      <c r="F74" s="437">
        <f>_xlfn.XLOOKUP(M74,[1]VIII_CII_A_3_local1!$AI:$AI,[1]VIII_CII_A_3_local1!$T:$T)</f>
        <v>1.7274300932218309</v>
      </c>
      <c r="G74" s="438">
        <f>_xlfn.XLOOKUP(M74,[1]VIII_CII_A_3_local1!$AI:$AI,[1]VIII_CII_A_3_local1!$S:$S)</f>
        <v>1.8183474665492958</v>
      </c>
      <c r="H74" s="39"/>
      <c r="I74" s="39"/>
      <c r="J74" s="39"/>
      <c r="K74" s="39"/>
      <c r="M74" s="866" t="s">
        <v>2458</v>
      </c>
      <c r="N74" s="39"/>
      <c r="O74" s="39"/>
      <c r="P74" s="39"/>
      <c r="Q74" s="39"/>
      <c r="R74" s="39"/>
      <c r="S74" s="39"/>
      <c r="T74" s="39"/>
      <c r="U74" s="39"/>
      <c r="V74" s="39"/>
      <c r="W74" s="39"/>
      <c r="X74" s="39"/>
      <c r="Y74" s="39"/>
      <c r="Z74" s="39"/>
      <c r="AA74" s="39"/>
      <c r="AB74" s="39"/>
      <c r="AC74" s="39"/>
      <c r="AD74" s="39"/>
      <c r="AE74" s="39"/>
      <c r="AF74" s="39"/>
      <c r="AG74" s="39"/>
      <c r="AH74" s="39"/>
      <c r="AI74" s="39"/>
      <c r="AJ74" s="39"/>
      <c r="AK74" s="39"/>
      <c r="AL74" s="39"/>
      <c r="AM74" s="39"/>
      <c r="AN74" s="39"/>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c r="BM74" s="39"/>
      <c r="BN74" s="39"/>
      <c r="BO74" s="39"/>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c r="DR74" s="39"/>
      <c r="DS74" s="39"/>
      <c r="DT74" s="39"/>
      <c r="DU74" s="39"/>
      <c r="DV74" s="39"/>
      <c r="DW74" s="39"/>
      <c r="DX74" s="39"/>
      <c r="DY74" s="39"/>
      <c r="DZ74" s="39"/>
      <c r="EA74" s="39"/>
      <c r="EB74" s="39"/>
      <c r="EC74" s="39"/>
      <c r="ED74" s="39"/>
      <c r="EE74" s="39"/>
      <c r="EF74" s="39"/>
      <c r="EG74" s="39"/>
      <c r="EH74" s="39"/>
      <c r="EI74" s="39"/>
      <c r="EJ74" s="39"/>
      <c r="EK74" s="39"/>
      <c r="EL74" s="39"/>
      <c r="EM74" s="39"/>
      <c r="EN74" s="39"/>
      <c r="EO74" s="39"/>
      <c r="EP74" s="39"/>
      <c r="EQ74" s="39"/>
      <c r="ER74" s="39"/>
      <c r="ES74" s="39"/>
      <c r="ET74" s="39"/>
      <c r="EU74" s="39"/>
      <c r="EV74" s="39"/>
      <c r="EW74" s="39"/>
      <c r="EX74" s="39"/>
      <c r="EY74" s="39"/>
      <c r="EZ74" s="39"/>
      <c r="FA74" s="39"/>
      <c r="FB74" s="39"/>
      <c r="FC74" s="39"/>
      <c r="FD74" s="39"/>
      <c r="FE74" s="39"/>
      <c r="FF74" s="39"/>
      <c r="FG74" s="39"/>
      <c r="FH74" s="39"/>
      <c r="FI74" s="39"/>
      <c r="FJ74" s="39"/>
      <c r="FK74" s="39"/>
      <c r="FL74" s="39"/>
      <c r="FM74" s="39"/>
      <c r="FN74" s="39"/>
      <c r="FO74" s="39"/>
      <c r="FP74" s="39"/>
      <c r="FQ74" s="39"/>
      <c r="FR74" s="39"/>
      <c r="FS74" s="39"/>
      <c r="FT74" s="39"/>
      <c r="FU74" s="39"/>
      <c r="FV74" s="39"/>
      <c r="FW74" s="39"/>
      <c r="FX74" s="39"/>
      <c r="FY74" s="39"/>
      <c r="FZ74" s="39"/>
      <c r="GA74" s="39"/>
      <c r="GB74" s="39"/>
      <c r="GC74" s="39"/>
      <c r="GD74" s="39"/>
      <c r="GE74" s="39"/>
      <c r="GF74" s="39"/>
      <c r="GG74" s="39"/>
      <c r="GH74" s="39"/>
      <c r="GI74" s="39"/>
      <c r="GJ74" s="39"/>
      <c r="GK74" s="39"/>
      <c r="GL74" s="39"/>
      <c r="GM74" s="39"/>
      <c r="GN74" s="39"/>
      <c r="GO74" s="39"/>
      <c r="GP74" s="39"/>
      <c r="GQ74" s="39"/>
      <c r="GR74" s="39"/>
      <c r="GS74" s="39"/>
      <c r="GT74" s="39"/>
      <c r="GU74" s="39"/>
      <c r="GV74" s="39"/>
      <c r="GW74" s="39"/>
      <c r="GX74" s="39"/>
      <c r="GY74" s="39"/>
      <c r="GZ74" s="39"/>
      <c r="HA74" s="8"/>
      <c r="HB74" s="8"/>
      <c r="HC74" s="8"/>
      <c r="HD74" s="8"/>
      <c r="HE74" s="8"/>
      <c r="HF74" s="8"/>
      <c r="HG74" s="8"/>
      <c r="HH74" s="8"/>
      <c r="HI74" s="8"/>
      <c r="HJ74" s="8"/>
      <c r="HK74" s="8"/>
      <c r="HL74" s="8"/>
      <c r="HM74" s="8"/>
      <c r="HN74" s="8"/>
    </row>
    <row r="75" spans="2:222" s="83" customFormat="1">
      <c r="B75" s="155" t="s">
        <v>415</v>
      </c>
      <c r="C75" s="149" t="s">
        <v>477</v>
      </c>
      <c r="D75" s="63" t="s">
        <v>324</v>
      </c>
      <c r="E75" s="140" t="s">
        <v>157</v>
      </c>
      <c r="F75" s="437">
        <f>_xlfn.XLOOKUP(M75,[1]VIII_CII_A_3_local1!$AI:$AI,[1]VIII_CII_A_3_local1!$T:$T)</f>
        <v>1.7274300932218309</v>
      </c>
      <c r="G75" s="438">
        <f>_xlfn.XLOOKUP(M75,[1]VIII_CII_A_3_local1!$AI:$AI,[1]VIII_CII_A_3_local1!$S:$S)</f>
        <v>1.8183474665492958</v>
      </c>
      <c r="H75" s="39"/>
      <c r="I75" s="39"/>
      <c r="J75" s="39"/>
      <c r="K75" s="39"/>
      <c r="M75" s="866" t="s">
        <v>2459</v>
      </c>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9"/>
      <c r="CH75" s="39"/>
      <c r="CI75" s="39"/>
      <c r="CJ75" s="39"/>
      <c r="CK75" s="39"/>
      <c r="CL75" s="39"/>
      <c r="CM75" s="39"/>
      <c r="CN75" s="39"/>
      <c r="CO75" s="39"/>
      <c r="CP75" s="39"/>
      <c r="CQ75" s="39"/>
      <c r="CR75" s="39"/>
      <c r="CS75" s="39"/>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c r="DR75" s="39"/>
      <c r="DS75" s="39"/>
      <c r="DT75" s="39"/>
      <c r="DU75" s="39"/>
      <c r="DV75" s="39"/>
      <c r="DW75" s="39"/>
      <c r="DX75" s="39"/>
      <c r="DY75" s="39"/>
      <c r="DZ75" s="39"/>
      <c r="EA75" s="39"/>
      <c r="EB75" s="39"/>
      <c r="EC75" s="39"/>
      <c r="ED75" s="39"/>
      <c r="EE75" s="39"/>
      <c r="EF75" s="39"/>
      <c r="EG75" s="39"/>
      <c r="EH75" s="39"/>
      <c r="EI75" s="39"/>
      <c r="EJ75" s="39"/>
      <c r="EK75" s="39"/>
      <c r="EL75" s="39"/>
      <c r="EM75" s="39"/>
      <c r="EN75" s="39"/>
      <c r="EO75" s="39"/>
      <c r="EP75" s="39"/>
      <c r="EQ75" s="39"/>
      <c r="ER75" s="39"/>
      <c r="ES75" s="39"/>
      <c r="ET75" s="39"/>
      <c r="EU75" s="39"/>
      <c r="EV75" s="39"/>
      <c r="EW75" s="39"/>
      <c r="EX75" s="39"/>
      <c r="EY75" s="39"/>
      <c r="EZ75" s="39"/>
      <c r="FA75" s="39"/>
      <c r="FB75" s="39"/>
      <c r="FC75" s="39"/>
      <c r="FD75" s="39"/>
      <c r="FE75" s="39"/>
      <c r="FF75" s="39"/>
      <c r="FG75" s="39"/>
      <c r="FH75" s="39"/>
      <c r="FI75" s="39"/>
      <c r="FJ75" s="39"/>
      <c r="FK75" s="39"/>
      <c r="FL75" s="39"/>
      <c r="FM75" s="39"/>
      <c r="FN75" s="39"/>
      <c r="FO75" s="39"/>
      <c r="FP75" s="39"/>
      <c r="FQ75" s="39"/>
      <c r="FR75" s="39"/>
      <c r="FS75" s="39"/>
      <c r="FT75" s="39"/>
      <c r="FU75" s="39"/>
      <c r="FV75" s="39"/>
      <c r="FW75" s="39"/>
      <c r="FX75" s="39"/>
      <c r="FY75" s="39"/>
      <c r="FZ75" s="39"/>
      <c r="GA75" s="39"/>
      <c r="GB75" s="39"/>
      <c r="GC75" s="39"/>
      <c r="GD75" s="39"/>
      <c r="GE75" s="39"/>
      <c r="GF75" s="39"/>
      <c r="GG75" s="39"/>
      <c r="GH75" s="39"/>
      <c r="GI75" s="39"/>
      <c r="GJ75" s="39"/>
      <c r="GK75" s="39"/>
      <c r="GL75" s="39"/>
      <c r="GM75" s="39"/>
      <c r="GN75" s="39"/>
      <c r="GO75" s="39"/>
      <c r="GP75" s="39"/>
      <c r="GQ75" s="39"/>
      <c r="GR75" s="39"/>
      <c r="GS75" s="39"/>
      <c r="GT75" s="39"/>
      <c r="GU75" s="39"/>
      <c r="GV75" s="39"/>
      <c r="GW75" s="39"/>
      <c r="GX75" s="39"/>
      <c r="GY75" s="39"/>
      <c r="GZ75" s="39"/>
      <c r="HA75" s="8"/>
      <c r="HB75" s="8"/>
      <c r="HC75" s="8"/>
      <c r="HD75" s="8"/>
      <c r="HE75" s="8"/>
      <c r="HF75" s="8"/>
      <c r="HG75" s="8"/>
      <c r="HH75" s="8"/>
      <c r="HI75" s="8"/>
      <c r="HJ75" s="8"/>
      <c r="HK75" s="8"/>
      <c r="HL75" s="8"/>
      <c r="HM75" s="8"/>
      <c r="HN75" s="8"/>
    </row>
    <row r="76" spans="2:222" s="83" customFormat="1">
      <c r="B76" s="155" t="s">
        <v>416</v>
      </c>
      <c r="C76" s="149" t="s">
        <v>478</v>
      </c>
      <c r="D76" s="63" t="s">
        <v>324</v>
      </c>
      <c r="E76" s="140" t="s">
        <v>157</v>
      </c>
      <c r="F76" s="437">
        <f>_xlfn.XLOOKUP(M76,[1]VIII_CII_A_3_local1!$AI:$AI,[1]VIII_CII_A_3_local1!$T:$T)</f>
        <v>1.3474592900807503</v>
      </c>
      <c r="G76" s="438">
        <f>_xlfn.XLOOKUP(M76,[1]VIII_CII_A_3_local1!$AI:$AI,[1]VIII_CII_A_3_local1!$S:$S)</f>
        <v>1.4183782000850003</v>
      </c>
      <c r="H76" s="39"/>
      <c r="I76" s="39"/>
      <c r="J76" s="39"/>
      <c r="K76" s="39"/>
      <c r="M76" s="866" t="s">
        <v>2460</v>
      </c>
      <c r="N76" s="39"/>
      <c r="O76" s="39"/>
      <c r="P76" s="39"/>
      <c r="Q76" s="39"/>
      <c r="R76" s="39"/>
      <c r="S76" s="39"/>
      <c r="T76" s="39"/>
      <c r="U76" s="39"/>
      <c r="V76" s="39"/>
      <c r="W76" s="39"/>
      <c r="X76" s="39"/>
      <c r="Y76" s="39"/>
      <c r="Z76" s="39"/>
      <c r="AA76" s="39"/>
      <c r="AB76" s="39"/>
      <c r="AC76" s="39"/>
      <c r="AD76" s="39"/>
      <c r="AE76" s="39"/>
      <c r="AF76" s="39"/>
      <c r="AG76" s="39"/>
      <c r="AH76" s="39"/>
      <c r="AI76" s="39"/>
      <c r="AJ76" s="39"/>
      <c r="AK76" s="39"/>
      <c r="AL76" s="39"/>
      <c r="AM76" s="39"/>
      <c r="AN76" s="39"/>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c r="DR76" s="39"/>
      <c r="DS76" s="39"/>
      <c r="DT76" s="39"/>
      <c r="DU76" s="39"/>
      <c r="DV76" s="39"/>
      <c r="DW76" s="39"/>
      <c r="DX76" s="39"/>
      <c r="DY76" s="39"/>
      <c r="DZ76" s="39"/>
      <c r="EA76" s="39"/>
      <c r="EB76" s="39"/>
      <c r="EC76" s="39"/>
      <c r="ED76" s="39"/>
      <c r="EE76" s="39"/>
      <c r="EF76" s="39"/>
      <c r="EG76" s="39"/>
      <c r="EH76" s="39"/>
      <c r="EI76" s="39"/>
      <c r="EJ76" s="39"/>
      <c r="EK76" s="39"/>
      <c r="EL76" s="39"/>
      <c r="EM76" s="39"/>
      <c r="EN76" s="39"/>
      <c r="EO76" s="39"/>
      <c r="EP76" s="39"/>
      <c r="EQ76" s="39"/>
      <c r="ER76" s="39"/>
      <c r="ES76" s="39"/>
      <c r="ET76" s="39"/>
      <c r="EU76" s="39"/>
      <c r="EV76" s="39"/>
      <c r="EW76" s="39"/>
      <c r="EX76" s="39"/>
      <c r="EY76" s="39"/>
      <c r="EZ76" s="39"/>
      <c r="FA76" s="39"/>
      <c r="FB76" s="39"/>
      <c r="FC76" s="39"/>
      <c r="FD76" s="39"/>
      <c r="FE76" s="39"/>
      <c r="FF76" s="39"/>
      <c r="FG76" s="39"/>
      <c r="FH76" s="39"/>
      <c r="FI76" s="39"/>
      <c r="FJ76" s="39"/>
      <c r="FK76" s="39"/>
      <c r="FL76" s="39"/>
      <c r="FM76" s="39"/>
      <c r="FN76" s="39"/>
      <c r="FO76" s="39"/>
      <c r="FP76" s="39"/>
      <c r="FQ76" s="39"/>
      <c r="FR76" s="39"/>
      <c r="FS76" s="39"/>
      <c r="FT76" s="39"/>
      <c r="FU76" s="39"/>
      <c r="FV76" s="39"/>
      <c r="FW76" s="39"/>
      <c r="FX76" s="39"/>
      <c r="FY76" s="39"/>
      <c r="FZ76" s="39"/>
      <c r="GA76" s="39"/>
      <c r="GB76" s="39"/>
      <c r="GC76" s="39"/>
      <c r="GD76" s="39"/>
      <c r="GE76" s="39"/>
      <c r="GF76" s="39"/>
      <c r="GG76" s="39"/>
      <c r="GH76" s="39"/>
      <c r="GI76" s="39"/>
      <c r="GJ76" s="39"/>
      <c r="GK76" s="39"/>
      <c r="GL76" s="39"/>
      <c r="GM76" s="39"/>
      <c r="GN76" s="39"/>
      <c r="GO76" s="39"/>
      <c r="GP76" s="39"/>
      <c r="GQ76" s="39"/>
      <c r="GR76" s="39"/>
      <c r="GS76" s="39"/>
      <c r="GT76" s="39"/>
      <c r="GU76" s="39"/>
      <c r="GV76" s="39"/>
      <c r="GW76" s="39"/>
      <c r="GX76" s="39"/>
      <c r="GY76" s="39"/>
      <c r="GZ76" s="39"/>
      <c r="HA76" s="8"/>
      <c r="HB76" s="8"/>
      <c r="HC76" s="8"/>
      <c r="HD76" s="8"/>
      <c r="HE76" s="8"/>
      <c r="HF76" s="8"/>
      <c r="HG76" s="8"/>
      <c r="HH76" s="8"/>
      <c r="HI76" s="8"/>
      <c r="HJ76" s="8"/>
      <c r="HK76" s="8"/>
      <c r="HL76" s="8"/>
      <c r="HM76" s="8"/>
      <c r="HN76" s="8"/>
    </row>
    <row r="77" spans="2:222" s="83" customFormat="1">
      <c r="B77" s="155" t="s">
        <v>417</v>
      </c>
      <c r="C77" s="149" t="s">
        <v>479</v>
      </c>
      <c r="D77" s="63" t="s">
        <v>324</v>
      </c>
      <c r="E77" s="140" t="s">
        <v>157</v>
      </c>
      <c r="F77" s="437">
        <f>_xlfn.XLOOKUP(M77,[1]VIII_CII_A_3_local1!$AI:$AI,[1]VIII_CII_A_3_local1!$T:$T)</f>
        <v>1.3474592900807503</v>
      </c>
      <c r="G77" s="438">
        <f>_xlfn.XLOOKUP(M77,[1]VIII_CII_A_3_local1!$AI:$AI,[1]VIII_CII_A_3_local1!$S:$S)</f>
        <v>1.4183782000850003</v>
      </c>
      <c r="H77" s="39"/>
      <c r="I77" s="39"/>
      <c r="J77" s="39"/>
      <c r="K77" s="39"/>
      <c r="M77" s="866" t="s">
        <v>2461</v>
      </c>
      <c r="N77" s="39"/>
      <c r="O77" s="39"/>
      <c r="P77" s="39"/>
      <c r="Q77" s="39"/>
      <c r="R77" s="39"/>
      <c r="S77" s="39"/>
      <c r="T77" s="39"/>
      <c r="U77" s="39"/>
      <c r="V77" s="39"/>
      <c r="W77" s="39"/>
      <c r="X77" s="39"/>
      <c r="Y77" s="39"/>
      <c r="Z77" s="39"/>
      <c r="AA77" s="39"/>
      <c r="AB77" s="39"/>
      <c r="AC77" s="39"/>
      <c r="AD77" s="39"/>
      <c r="AE77" s="39"/>
      <c r="AF77" s="39"/>
      <c r="AG77" s="39"/>
      <c r="AH77" s="39"/>
      <c r="AI77" s="39"/>
      <c r="AJ77" s="39"/>
      <c r="AK77" s="39"/>
      <c r="AL77" s="39"/>
      <c r="AM77" s="39"/>
      <c r="AN77" s="39"/>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G77" s="39"/>
      <c r="CH77" s="39"/>
      <c r="CI77" s="39"/>
      <c r="CJ77" s="39"/>
      <c r="CK77" s="39"/>
      <c r="CL77" s="39"/>
      <c r="CM77" s="39"/>
      <c r="CN77" s="39"/>
      <c r="CO77" s="39"/>
      <c r="CP77" s="39"/>
      <c r="CQ77" s="39"/>
      <c r="CR77" s="39"/>
      <c r="CS77" s="39"/>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c r="DR77" s="39"/>
      <c r="DS77" s="39"/>
      <c r="DT77" s="39"/>
      <c r="DU77" s="39"/>
      <c r="DV77" s="39"/>
      <c r="DW77" s="39"/>
      <c r="DX77" s="39"/>
      <c r="DY77" s="39"/>
      <c r="DZ77" s="39"/>
      <c r="EA77" s="39"/>
      <c r="EB77" s="39"/>
      <c r="EC77" s="39"/>
      <c r="ED77" s="39"/>
      <c r="EE77" s="39"/>
      <c r="EF77" s="39"/>
      <c r="EG77" s="39"/>
      <c r="EH77" s="39"/>
      <c r="EI77" s="39"/>
      <c r="EJ77" s="39"/>
      <c r="EK77" s="39"/>
      <c r="EL77" s="39"/>
      <c r="EM77" s="39"/>
      <c r="EN77" s="39"/>
      <c r="EO77" s="39"/>
      <c r="EP77" s="39"/>
      <c r="EQ77" s="39"/>
      <c r="ER77" s="39"/>
      <c r="ES77" s="39"/>
      <c r="ET77" s="39"/>
      <c r="EU77" s="39"/>
      <c r="EV77" s="39"/>
      <c r="EW77" s="39"/>
      <c r="EX77" s="39"/>
      <c r="EY77" s="39"/>
      <c r="EZ77" s="39"/>
      <c r="FA77" s="39"/>
      <c r="FB77" s="39"/>
      <c r="FC77" s="39"/>
      <c r="FD77" s="39"/>
      <c r="FE77" s="39"/>
      <c r="FF77" s="39"/>
      <c r="FG77" s="39"/>
      <c r="FH77" s="39"/>
      <c r="FI77" s="39"/>
      <c r="FJ77" s="39"/>
      <c r="FK77" s="39"/>
      <c r="FL77" s="39"/>
      <c r="FM77" s="39"/>
      <c r="FN77" s="39"/>
      <c r="FO77" s="39"/>
      <c r="FP77" s="39"/>
      <c r="FQ77" s="39"/>
      <c r="FR77" s="39"/>
      <c r="FS77" s="39"/>
      <c r="FT77" s="39"/>
      <c r="FU77" s="39"/>
      <c r="FV77" s="39"/>
      <c r="FW77" s="39"/>
      <c r="FX77" s="39"/>
      <c r="FY77" s="39"/>
      <c r="FZ77" s="39"/>
      <c r="GA77" s="39"/>
      <c r="GB77" s="39"/>
      <c r="GC77" s="39"/>
      <c r="GD77" s="39"/>
      <c r="GE77" s="39"/>
      <c r="GF77" s="39"/>
      <c r="GG77" s="39"/>
      <c r="GH77" s="39"/>
      <c r="GI77" s="39"/>
      <c r="GJ77" s="39"/>
      <c r="GK77" s="39"/>
      <c r="GL77" s="39"/>
      <c r="GM77" s="39"/>
      <c r="GN77" s="39"/>
      <c r="GO77" s="39"/>
      <c r="GP77" s="39"/>
      <c r="GQ77" s="39"/>
      <c r="GR77" s="39"/>
      <c r="GS77" s="39"/>
      <c r="GT77" s="39"/>
      <c r="GU77" s="39"/>
      <c r="GV77" s="39"/>
      <c r="GW77" s="39"/>
      <c r="GX77" s="39"/>
      <c r="GY77" s="39"/>
      <c r="GZ77" s="39"/>
      <c r="HA77" s="8"/>
      <c r="HB77" s="8"/>
      <c r="HC77" s="8"/>
      <c r="HD77" s="8"/>
      <c r="HE77" s="8"/>
      <c r="HF77" s="8"/>
      <c r="HG77" s="8"/>
      <c r="HH77" s="8"/>
      <c r="HI77" s="8"/>
      <c r="HJ77" s="8"/>
      <c r="HK77" s="8"/>
      <c r="HL77" s="8"/>
      <c r="HM77" s="8"/>
      <c r="HN77" s="8"/>
    </row>
    <row r="78" spans="2:222">
      <c r="B78" s="96" t="s">
        <v>10</v>
      </c>
    </row>
    <row r="79" spans="2:222">
      <c r="B79" s="96" t="s">
        <v>2740</v>
      </c>
    </row>
    <row r="80" spans="2:222" ht="27" customHeight="1">
      <c r="B80" s="1582" t="s">
        <v>2833</v>
      </c>
      <c r="C80" s="1582"/>
      <c r="D80" s="1582"/>
      <c r="E80" s="1582"/>
      <c r="F80" s="1582"/>
      <c r="G80" s="1582"/>
      <c r="H80" s="128"/>
      <c r="I80" s="128"/>
      <c r="J80" s="128"/>
    </row>
    <row r="81" spans="1:208" ht="53.45" customHeight="1">
      <c r="A81" s="96"/>
      <c r="B81" s="1122" t="s">
        <v>1030</v>
      </c>
      <c r="C81" s="1122"/>
      <c r="D81" s="1122"/>
      <c r="E81" s="1122"/>
      <c r="F81" s="1122"/>
      <c r="G81" s="1122"/>
      <c r="GX81" s="8"/>
      <c r="GY81" s="8"/>
      <c r="GZ81" s="8"/>
    </row>
    <row r="82" spans="1:208" ht="27.6" customHeight="1">
      <c r="B82" s="1386" t="s">
        <v>2834</v>
      </c>
      <c r="C82" s="1386"/>
      <c r="D82" s="1386"/>
      <c r="E82" s="1386"/>
      <c r="F82" s="1386"/>
      <c r="G82" s="1386"/>
    </row>
    <row r="83" spans="1:208" ht="28.35" customHeight="1">
      <c r="B83" s="1386" t="s">
        <v>2835</v>
      </c>
      <c r="C83" s="1386"/>
      <c r="D83" s="1386"/>
      <c r="E83" s="1386"/>
      <c r="F83" s="1386"/>
      <c r="G83" s="1386"/>
    </row>
    <row r="84" spans="1:208" ht="27.6" customHeight="1">
      <c r="B84" s="1386" t="s">
        <v>2760</v>
      </c>
      <c r="C84" s="1386"/>
      <c r="D84" s="1386"/>
      <c r="E84" s="1386"/>
      <c r="F84" s="1386"/>
      <c r="G84" s="1386"/>
    </row>
  </sheetData>
  <mergeCells count="56">
    <mergeCell ref="B8:E8"/>
    <mergeCell ref="F8:G8"/>
    <mergeCell ref="B82:G82"/>
    <mergeCell ref="B83:G83"/>
    <mergeCell ref="B84:G84"/>
    <mergeCell ref="F65:G65"/>
    <mergeCell ref="F66:G66"/>
    <mergeCell ref="F67:G67"/>
    <mergeCell ref="B41:B42"/>
    <mergeCell ref="B43:B44"/>
    <mergeCell ref="C23:C26"/>
    <mergeCell ref="C27:C30"/>
    <mergeCell ref="C31:C34"/>
    <mergeCell ref="C35:C37"/>
    <mergeCell ref="C45:C46"/>
    <mergeCell ref="C43:C44"/>
    <mergeCell ref="C41:C42"/>
    <mergeCell ref="C38:C40"/>
    <mergeCell ref="C16:C18"/>
    <mergeCell ref="C19:C22"/>
    <mergeCell ref="B19:B22"/>
    <mergeCell ref="B31:B34"/>
    <mergeCell ref="B35:B37"/>
    <mergeCell ref="B38:B40"/>
    <mergeCell ref="C62:C63"/>
    <mergeCell ref="B65:B67"/>
    <mergeCell ref="C65:C67"/>
    <mergeCell ref="A1:I1"/>
    <mergeCell ref="A3:I3"/>
    <mergeCell ref="D6:D7"/>
    <mergeCell ref="A4:I4"/>
    <mergeCell ref="E6:E7"/>
    <mergeCell ref="C6:C7"/>
    <mergeCell ref="F6:G6"/>
    <mergeCell ref="B6:B7"/>
    <mergeCell ref="B15:E15"/>
    <mergeCell ref="F15:G15"/>
    <mergeCell ref="B16:B18"/>
    <mergeCell ref="B23:B26"/>
    <mergeCell ref="B27:B30"/>
    <mergeCell ref="B54:B55"/>
    <mergeCell ref="B45:B46"/>
    <mergeCell ref="B47:B48"/>
    <mergeCell ref="B52:B53"/>
    <mergeCell ref="B81:G81"/>
    <mergeCell ref="C47:C48"/>
    <mergeCell ref="C52:C53"/>
    <mergeCell ref="C54:C55"/>
    <mergeCell ref="B80:G80"/>
    <mergeCell ref="B56:B57"/>
    <mergeCell ref="B58:B61"/>
    <mergeCell ref="B62:B63"/>
    <mergeCell ref="C56:C57"/>
    <mergeCell ref="C58:C61"/>
    <mergeCell ref="B68:G68"/>
    <mergeCell ref="B64:G64"/>
  </mergeCells>
  <phoneticPr fontId="68" type="noConversion"/>
  <pageMargins left="0.25" right="0.25" top="0.75" bottom="0.75" header="0.3" footer="0.3"/>
  <pageSetup paperSize="9" scale="91" firstPageNumber="154" fitToHeight="0" orientation="portrait" useFirstPageNumber="1" r:id="rId1"/>
  <headerFooter>
    <oddHeader>&amp;CDRAFT</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Foaie33">
    <tabColor rgb="FFFFFF00"/>
    <pageSetUpPr fitToPage="1"/>
  </sheetPr>
  <dimension ref="A1:HM81"/>
  <sheetViews>
    <sheetView topLeftCell="C51" zoomScale="115" zoomScaleNormal="115" workbookViewId="0">
      <selection activeCell="B15" sqref="B15:E15"/>
    </sheetView>
  </sheetViews>
  <sheetFormatPr defaultColWidth="9" defaultRowHeight="12.75"/>
  <cols>
    <col min="1" max="1" width="3.85546875" style="96" customWidth="1"/>
    <col min="2" max="2" width="6.28515625" style="39" customWidth="1"/>
    <col min="3" max="3" width="38" style="83" customWidth="1"/>
    <col min="4" max="4" width="16.85546875" style="39" customWidth="1"/>
    <col min="5" max="5" width="9.140625" style="39"/>
    <col min="6" max="6" width="14.7109375" style="39" customWidth="1"/>
    <col min="7" max="12" width="9.140625" style="39"/>
    <col min="13" max="13" width="9" style="39" hidden="1" customWidth="1"/>
    <col min="14" max="204" width="9.140625" style="39"/>
    <col min="205" max="211" width="9.140625" style="8"/>
    <col min="212" max="212" width="3.85546875" style="8" customWidth="1"/>
    <col min="213" max="213" width="33.7109375" style="8" customWidth="1"/>
    <col min="214" max="214" width="7.140625" style="8" customWidth="1"/>
    <col min="215" max="215" width="6.7109375" style="8" customWidth="1"/>
    <col min="216" max="220" width="7.140625" style="8" customWidth="1"/>
    <col min="221" max="221" width="6.28515625" style="8" customWidth="1"/>
    <col min="222" max="222" width="4.85546875" style="8" customWidth="1"/>
    <col min="223" max="223" width="6.85546875" style="8" customWidth="1"/>
    <col min="224" max="224" width="7.28515625" style="8" customWidth="1"/>
    <col min="225" max="225" width="5.7109375" style="8" customWidth="1"/>
    <col min="226" max="467" width="9.140625" style="8"/>
    <col min="468" max="468" width="3.85546875" style="8" customWidth="1"/>
    <col min="469" max="469" width="33.7109375" style="8" customWidth="1"/>
    <col min="470" max="470" width="7.140625" style="8" customWidth="1"/>
    <col min="471" max="471" width="6.7109375" style="8" customWidth="1"/>
    <col min="472" max="476" width="7.140625" style="8" customWidth="1"/>
    <col min="477" max="477" width="6.28515625" style="8" customWidth="1"/>
    <col min="478" max="478" width="4.85546875" style="8" customWidth="1"/>
    <col min="479" max="479" width="6.85546875" style="8" customWidth="1"/>
    <col min="480" max="480" width="7.28515625" style="8" customWidth="1"/>
    <col min="481" max="481" width="5.7109375" style="8" customWidth="1"/>
    <col min="482" max="723" width="9.140625" style="8"/>
    <col min="724" max="724" width="3.85546875" style="8" customWidth="1"/>
    <col min="725" max="725" width="33.7109375" style="8" customWidth="1"/>
    <col min="726" max="726" width="7.140625" style="8" customWidth="1"/>
    <col min="727" max="727" width="6.7109375" style="8" customWidth="1"/>
    <col min="728" max="732" width="7.140625" style="8" customWidth="1"/>
    <col min="733" max="733" width="6.28515625" style="8" customWidth="1"/>
    <col min="734" max="734" width="4.85546875" style="8" customWidth="1"/>
    <col min="735" max="735" width="6.85546875" style="8" customWidth="1"/>
    <col min="736" max="736" width="7.28515625" style="8" customWidth="1"/>
    <col min="737" max="737" width="5.7109375" style="8" customWidth="1"/>
    <col min="738" max="979" width="9.140625" style="8"/>
    <col min="980" max="980" width="3.85546875" style="8" customWidth="1"/>
    <col min="981" max="981" width="33.7109375" style="8" customWidth="1"/>
    <col min="982" max="982" width="7.140625" style="8" customWidth="1"/>
    <col min="983" max="983" width="6.7109375" style="8" customWidth="1"/>
    <col min="984" max="988" width="7.140625" style="8" customWidth="1"/>
    <col min="989" max="989" width="6.28515625" style="8" customWidth="1"/>
    <col min="990" max="990" width="4.85546875" style="8" customWidth="1"/>
    <col min="991" max="991" width="6.85546875" style="8" customWidth="1"/>
    <col min="992" max="992" width="7.28515625" style="8" customWidth="1"/>
    <col min="993" max="993" width="5.7109375" style="8" customWidth="1"/>
    <col min="994" max="1235" width="9.140625" style="8"/>
    <col min="1236" max="1236" width="3.85546875" style="8" customWidth="1"/>
    <col min="1237" max="1237" width="33.7109375" style="8" customWidth="1"/>
    <col min="1238" max="1238" width="7.140625" style="8" customWidth="1"/>
    <col min="1239" max="1239" width="6.7109375" style="8" customWidth="1"/>
    <col min="1240" max="1244" width="7.140625" style="8" customWidth="1"/>
    <col min="1245" max="1245" width="6.28515625" style="8" customWidth="1"/>
    <col min="1246" max="1246" width="4.85546875" style="8" customWidth="1"/>
    <col min="1247" max="1247" width="6.85546875" style="8" customWidth="1"/>
    <col min="1248" max="1248" width="7.28515625" style="8" customWidth="1"/>
    <col min="1249" max="1249" width="5.7109375" style="8" customWidth="1"/>
    <col min="1250" max="1491" width="9.140625" style="8"/>
    <col min="1492" max="1492" width="3.85546875" style="8" customWidth="1"/>
    <col min="1493" max="1493" width="33.7109375" style="8" customWidth="1"/>
    <col min="1494" max="1494" width="7.140625" style="8" customWidth="1"/>
    <col min="1495" max="1495" width="6.7109375" style="8" customWidth="1"/>
    <col min="1496" max="1500" width="7.140625" style="8" customWidth="1"/>
    <col min="1501" max="1501" width="6.28515625" style="8" customWidth="1"/>
    <col min="1502" max="1502" width="4.85546875" style="8" customWidth="1"/>
    <col min="1503" max="1503" width="6.85546875" style="8" customWidth="1"/>
    <col min="1504" max="1504" width="7.28515625" style="8" customWidth="1"/>
    <col min="1505" max="1505" width="5.7109375" style="8" customWidth="1"/>
    <col min="1506" max="1747" width="9.140625" style="8"/>
    <col min="1748" max="1748" width="3.85546875" style="8" customWidth="1"/>
    <col min="1749" max="1749" width="33.7109375" style="8" customWidth="1"/>
    <col min="1750" max="1750" width="7.140625" style="8" customWidth="1"/>
    <col min="1751" max="1751" width="6.7109375" style="8" customWidth="1"/>
    <col min="1752" max="1756" width="7.140625" style="8" customWidth="1"/>
    <col min="1757" max="1757" width="6.28515625" style="8" customWidth="1"/>
    <col min="1758" max="1758" width="4.85546875" style="8" customWidth="1"/>
    <col min="1759" max="1759" width="6.85546875" style="8" customWidth="1"/>
    <col min="1760" max="1760" width="7.28515625" style="8" customWidth="1"/>
    <col min="1761" max="1761" width="5.7109375" style="8" customWidth="1"/>
    <col min="1762" max="2003" width="9.140625" style="8"/>
    <col min="2004" max="2004" width="3.85546875" style="8" customWidth="1"/>
    <col min="2005" max="2005" width="33.7109375" style="8" customWidth="1"/>
    <col min="2006" max="2006" width="7.140625" style="8" customWidth="1"/>
    <col min="2007" max="2007" width="6.7109375" style="8" customWidth="1"/>
    <col min="2008" max="2012" width="7.140625" style="8" customWidth="1"/>
    <col min="2013" max="2013" width="6.28515625" style="8" customWidth="1"/>
    <col min="2014" max="2014" width="4.85546875" style="8" customWidth="1"/>
    <col min="2015" max="2015" width="6.85546875" style="8" customWidth="1"/>
    <col min="2016" max="2016" width="7.28515625" style="8" customWidth="1"/>
    <col min="2017" max="2017" width="5.7109375" style="8" customWidth="1"/>
    <col min="2018" max="2259" width="9.140625" style="8"/>
    <col min="2260" max="2260" width="3.85546875" style="8" customWidth="1"/>
    <col min="2261" max="2261" width="33.7109375" style="8" customWidth="1"/>
    <col min="2262" max="2262" width="7.140625" style="8" customWidth="1"/>
    <col min="2263" max="2263" width="6.7109375" style="8" customWidth="1"/>
    <col min="2264" max="2268" width="7.140625" style="8" customWidth="1"/>
    <col min="2269" max="2269" width="6.28515625" style="8" customWidth="1"/>
    <col min="2270" max="2270" width="4.85546875" style="8" customWidth="1"/>
    <col min="2271" max="2271" width="6.85546875" style="8" customWidth="1"/>
    <col min="2272" max="2272" width="7.28515625" style="8" customWidth="1"/>
    <col min="2273" max="2273" width="5.7109375" style="8" customWidth="1"/>
    <col min="2274" max="2515" width="9.140625" style="8"/>
    <col min="2516" max="2516" width="3.85546875" style="8" customWidth="1"/>
    <col min="2517" max="2517" width="33.7109375" style="8" customWidth="1"/>
    <col min="2518" max="2518" width="7.140625" style="8" customWidth="1"/>
    <col min="2519" max="2519" width="6.7109375" style="8" customWidth="1"/>
    <col min="2520" max="2524" width="7.140625" style="8" customWidth="1"/>
    <col min="2525" max="2525" width="6.28515625" style="8" customWidth="1"/>
    <col min="2526" max="2526" width="4.85546875" style="8" customWidth="1"/>
    <col min="2527" max="2527" width="6.85546875" style="8" customWidth="1"/>
    <col min="2528" max="2528" width="7.28515625" style="8" customWidth="1"/>
    <col min="2529" max="2529" width="5.7109375" style="8" customWidth="1"/>
    <col min="2530" max="2771" width="9.140625" style="8"/>
    <col min="2772" max="2772" width="3.85546875" style="8" customWidth="1"/>
    <col min="2773" max="2773" width="33.7109375" style="8" customWidth="1"/>
    <col min="2774" max="2774" width="7.140625" style="8" customWidth="1"/>
    <col min="2775" max="2775" width="6.7109375" style="8" customWidth="1"/>
    <col min="2776" max="2780" width="7.140625" style="8" customWidth="1"/>
    <col min="2781" max="2781" width="6.28515625" style="8" customWidth="1"/>
    <col min="2782" max="2782" width="4.85546875" style="8" customWidth="1"/>
    <col min="2783" max="2783" width="6.85546875" style="8" customWidth="1"/>
    <col min="2784" max="2784" width="7.28515625" style="8" customWidth="1"/>
    <col min="2785" max="2785" width="5.7109375" style="8" customWidth="1"/>
    <col min="2786" max="3027" width="9.140625" style="8"/>
    <col min="3028" max="3028" width="3.85546875" style="8" customWidth="1"/>
    <col min="3029" max="3029" width="33.7109375" style="8" customWidth="1"/>
    <col min="3030" max="3030" width="7.140625" style="8" customWidth="1"/>
    <col min="3031" max="3031" width="6.7109375" style="8" customWidth="1"/>
    <col min="3032" max="3036" width="7.140625" style="8" customWidth="1"/>
    <col min="3037" max="3037" width="6.28515625" style="8" customWidth="1"/>
    <col min="3038" max="3038" width="4.85546875" style="8" customWidth="1"/>
    <col min="3039" max="3039" width="6.85546875" style="8" customWidth="1"/>
    <col min="3040" max="3040" width="7.28515625" style="8" customWidth="1"/>
    <col min="3041" max="3041" width="5.7109375" style="8" customWidth="1"/>
    <col min="3042" max="3283" width="9.140625" style="8"/>
    <col min="3284" max="3284" width="3.85546875" style="8" customWidth="1"/>
    <col min="3285" max="3285" width="33.7109375" style="8" customWidth="1"/>
    <col min="3286" max="3286" width="7.140625" style="8" customWidth="1"/>
    <col min="3287" max="3287" width="6.7109375" style="8" customWidth="1"/>
    <col min="3288" max="3292" width="7.140625" style="8" customWidth="1"/>
    <col min="3293" max="3293" width="6.28515625" style="8" customWidth="1"/>
    <col min="3294" max="3294" width="4.85546875" style="8" customWidth="1"/>
    <col min="3295" max="3295" width="6.85546875" style="8" customWidth="1"/>
    <col min="3296" max="3296" width="7.28515625" style="8" customWidth="1"/>
    <col min="3297" max="3297" width="5.7109375" style="8" customWidth="1"/>
    <col min="3298" max="3539" width="9.140625" style="8"/>
    <col min="3540" max="3540" width="3.85546875" style="8" customWidth="1"/>
    <col min="3541" max="3541" width="33.7109375" style="8" customWidth="1"/>
    <col min="3542" max="3542" width="7.140625" style="8" customWidth="1"/>
    <col min="3543" max="3543" width="6.7109375" style="8" customWidth="1"/>
    <col min="3544" max="3548" width="7.140625" style="8" customWidth="1"/>
    <col min="3549" max="3549" width="6.28515625" style="8" customWidth="1"/>
    <col min="3550" max="3550" width="4.85546875" style="8" customWidth="1"/>
    <col min="3551" max="3551" width="6.85546875" style="8" customWidth="1"/>
    <col min="3552" max="3552" width="7.28515625" style="8" customWidth="1"/>
    <col min="3553" max="3553" width="5.7109375" style="8" customWidth="1"/>
    <col min="3554" max="3795" width="9.140625" style="8"/>
    <col min="3796" max="3796" width="3.85546875" style="8" customWidth="1"/>
    <col min="3797" max="3797" width="33.7109375" style="8" customWidth="1"/>
    <col min="3798" max="3798" width="7.140625" style="8" customWidth="1"/>
    <col min="3799" max="3799" width="6.7109375" style="8" customWidth="1"/>
    <col min="3800" max="3804" width="7.140625" style="8" customWidth="1"/>
    <col min="3805" max="3805" width="6.28515625" style="8" customWidth="1"/>
    <col min="3806" max="3806" width="4.85546875" style="8" customWidth="1"/>
    <col min="3807" max="3807" width="6.85546875" style="8" customWidth="1"/>
    <col min="3808" max="3808" width="7.28515625" style="8" customWidth="1"/>
    <col min="3809" max="3809" width="5.7109375" style="8" customWidth="1"/>
    <col min="3810" max="4051" width="9.140625" style="8"/>
    <col min="4052" max="4052" width="3.85546875" style="8" customWidth="1"/>
    <col min="4053" max="4053" width="33.7109375" style="8" customWidth="1"/>
    <col min="4054" max="4054" width="7.140625" style="8" customWidth="1"/>
    <col min="4055" max="4055" width="6.7109375" style="8" customWidth="1"/>
    <col min="4056" max="4060" width="7.140625" style="8" customWidth="1"/>
    <col min="4061" max="4061" width="6.28515625" style="8" customWidth="1"/>
    <col min="4062" max="4062" width="4.85546875" style="8" customWidth="1"/>
    <col min="4063" max="4063" width="6.85546875" style="8" customWidth="1"/>
    <col min="4064" max="4064" width="7.28515625" style="8" customWidth="1"/>
    <col min="4065" max="4065" width="5.7109375" style="8" customWidth="1"/>
    <col min="4066" max="4307" width="9.140625" style="8"/>
    <col min="4308" max="4308" width="3.85546875" style="8" customWidth="1"/>
    <col min="4309" max="4309" width="33.7109375" style="8" customWidth="1"/>
    <col min="4310" max="4310" width="7.140625" style="8" customWidth="1"/>
    <col min="4311" max="4311" width="6.7109375" style="8" customWidth="1"/>
    <col min="4312" max="4316" width="7.140625" style="8" customWidth="1"/>
    <col min="4317" max="4317" width="6.28515625" style="8" customWidth="1"/>
    <col min="4318" max="4318" width="4.85546875" style="8" customWidth="1"/>
    <col min="4319" max="4319" width="6.85546875" style="8" customWidth="1"/>
    <col min="4320" max="4320" width="7.28515625" style="8" customWidth="1"/>
    <col min="4321" max="4321" width="5.7109375" style="8" customWidth="1"/>
    <col min="4322" max="4563" width="9.140625" style="8"/>
    <col min="4564" max="4564" width="3.85546875" style="8" customWidth="1"/>
    <col min="4565" max="4565" width="33.7109375" style="8" customWidth="1"/>
    <col min="4566" max="4566" width="7.140625" style="8" customWidth="1"/>
    <col min="4567" max="4567" width="6.7109375" style="8" customWidth="1"/>
    <col min="4568" max="4572" width="7.140625" style="8" customWidth="1"/>
    <col min="4573" max="4573" width="6.28515625" style="8" customWidth="1"/>
    <col min="4574" max="4574" width="4.85546875" style="8" customWidth="1"/>
    <col min="4575" max="4575" width="6.85546875" style="8" customWidth="1"/>
    <col min="4576" max="4576" width="7.28515625" style="8" customWidth="1"/>
    <col min="4577" max="4577" width="5.7109375" style="8" customWidth="1"/>
    <col min="4578" max="4819" width="9.140625" style="8"/>
    <col min="4820" max="4820" width="3.85546875" style="8" customWidth="1"/>
    <col min="4821" max="4821" width="33.7109375" style="8" customWidth="1"/>
    <col min="4822" max="4822" width="7.140625" style="8" customWidth="1"/>
    <col min="4823" max="4823" width="6.7109375" style="8" customWidth="1"/>
    <col min="4824" max="4828" width="7.140625" style="8" customWidth="1"/>
    <col min="4829" max="4829" width="6.28515625" style="8" customWidth="1"/>
    <col min="4830" max="4830" width="4.85546875" style="8" customWidth="1"/>
    <col min="4831" max="4831" width="6.85546875" style="8" customWidth="1"/>
    <col min="4832" max="4832" width="7.28515625" style="8" customWidth="1"/>
    <col min="4833" max="4833" width="5.7109375" style="8" customWidth="1"/>
    <col min="4834" max="5075" width="9.140625" style="8"/>
    <col min="5076" max="5076" width="3.85546875" style="8" customWidth="1"/>
    <col min="5077" max="5077" width="33.7109375" style="8" customWidth="1"/>
    <col min="5078" max="5078" width="7.140625" style="8" customWidth="1"/>
    <col min="5079" max="5079" width="6.7109375" style="8" customWidth="1"/>
    <col min="5080" max="5084" width="7.140625" style="8" customWidth="1"/>
    <col min="5085" max="5085" width="6.28515625" style="8" customWidth="1"/>
    <col min="5086" max="5086" width="4.85546875" style="8" customWidth="1"/>
    <col min="5087" max="5087" width="6.85546875" style="8" customWidth="1"/>
    <col min="5088" max="5088" width="7.28515625" style="8" customWidth="1"/>
    <col min="5089" max="5089" width="5.7109375" style="8" customWidth="1"/>
    <col min="5090" max="5331" width="9.140625" style="8"/>
    <col min="5332" max="5332" width="3.85546875" style="8" customWidth="1"/>
    <col min="5333" max="5333" width="33.7109375" style="8" customWidth="1"/>
    <col min="5334" max="5334" width="7.140625" style="8" customWidth="1"/>
    <col min="5335" max="5335" width="6.7109375" style="8" customWidth="1"/>
    <col min="5336" max="5340" width="7.140625" style="8" customWidth="1"/>
    <col min="5341" max="5341" width="6.28515625" style="8" customWidth="1"/>
    <col min="5342" max="5342" width="4.85546875" style="8" customWidth="1"/>
    <col min="5343" max="5343" width="6.85546875" style="8" customWidth="1"/>
    <col min="5344" max="5344" width="7.28515625" style="8" customWidth="1"/>
    <col min="5345" max="5345" width="5.7109375" style="8" customWidth="1"/>
    <col min="5346" max="5587" width="9.140625" style="8"/>
    <col min="5588" max="5588" width="3.85546875" style="8" customWidth="1"/>
    <col min="5589" max="5589" width="33.7109375" style="8" customWidth="1"/>
    <col min="5590" max="5590" width="7.140625" style="8" customWidth="1"/>
    <col min="5591" max="5591" width="6.7109375" style="8" customWidth="1"/>
    <col min="5592" max="5596" width="7.140625" style="8" customWidth="1"/>
    <col min="5597" max="5597" width="6.28515625" style="8" customWidth="1"/>
    <col min="5598" max="5598" width="4.85546875" style="8" customWidth="1"/>
    <col min="5599" max="5599" width="6.85546875" style="8" customWidth="1"/>
    <col min="5600" max="5600" width="7.28515625" style="8" customWidth="1"/>
    <col min="5601" max="5601" width="5.7109375" style="8" customWidth="1"/>
    <col min="5602" max="5843" width="9.140625" style="8"/>
    <col min="5844" max="5844" width="3.85546875" style="8" customWidth="1"/>
    <col min="5845" max="5845" width="33.7109375" style="8" customWidth="1"/>
    <col min="5846" max="5846" width="7.140625" style="8" customWidth="1"/>
    <col min="5847" max="5847" width="6.7109375" style="8" customWidth="1"/>
    <col min="5848" max="5852" width="7.140625" style="8" customWidth="1"/>
    <col min="5853" max="5853" width="6.28515625" style="8" customWidth="1"/>
    <col min="5854" max="5854" width="4.85546875" style="8" customWidth="1"/>
    <col min="5855" max="5855" width="6.85546875" style="8" customWidth="1"/>
    <col min="5856" max="5856" width="7.28515625" style="8" customWidth="1"/>
    <col min="5857" max="5857" width="5.7109375" style="8" customWidth="1"/>
    <col min="5858" max="6099" width="9.140625" style="8"/>
    <col min="6100" max="6100" width="3.85546875" style="8" customWidth="1"/>
    <col min="6101" max="6101" width="33.7109375" style="8" customWidth="1"/>
    <col min="6102" max="6102" width="7.140625" style="8" customWidth="1"/>
    <col min="6103" max="6103" width="6.7109375" style="8" customWidth="1"/>
    <col min="6104" max="6108" width="7.140625" style="8" customWidth="1"/>
    <col min="6109" max="6109" width="6.28515625" style="8" customWidth="1"/>
    <col min="6110" max="6110" width="4.85546875" style="8" customWidth="1"/>
    <col min="6111" max="6111" width="6.85546875" style="8" customWidth="1"/>
    <col min="6112" max="6112" width="7.28515625" style="8" customWidth="1"/>
    <col min="6113" max="6113" width="5.7109375" style="8" customWidth="1"/>
    <col min="6114" max="6355" width="9.140625" style="8"/>
    <col min="6356" max="6356" width="3.85546875" style="8" customWidth="1"/>
    <col min="6357" max="6357" width="33.7109375" style="8" customWidth="1"/>
    <col min="6358" max="6358" width="7.140625" style="8" customWidth="1"/>
    <col min="6359" max="6359" width="6.7109375" style="8" customWidth="1"/>
    <col min="6360" max="6364" width="7.140625" style="8" customWidth="1"/>
    <col min="6365" max="6365" width="6.28515625" style="8" customWidth="1"/>
    <col min="6366" max="6366" width="4.85546875" style="8" customWidth="1"/>
    <col min="6367" max="6367" width="6.85546875" style="8" customWidth="1"/>
    <col min="6368" max="6368" width="7.28515625" style="8" customWidth="1"/>
    <col min="6369" max="6369" width="5.7109375" style="8" customWidth="1"/>
    <col min="6370" max="6611" width="9.140625" style="8"/>
    <col min="6612" max="6612" width="3.85546875" style="8" customWidth="1"/>
    <col min="6613" max="6613" width="33.7109375" style="8" customWidth="1"/>
    <col min="6614" max="6614" width="7.140625" style="8" customWidth="1"/>
    <col min="6615" max="6615" width="6.7109375" style="8" customWidth="1"/>
    <col min="6616" max="6620" width="7.140625" style="8" customWidth="1"/>
    <col min="6621" max="6621" width="6.28515625" style="8" customWidth="1"/>
    <col min="6622" max="6622" width="4.85546875" style="8" customWidth="1"/>
    <col min="6623" max="6623" width="6.85546875" style="8" customWidth="1"/>
    <col min="6624" max="6624" width="7.28515625" style="8" customWidth="1"/>
    <col min="6625" max="6625" width="5.7109375" style="8" customWidth="1"/>
    <col min="6626" max="6867" width="9.140625" style="8"/>
    <col min="6868" max="6868" width="3.85546875" style="8" customWidth="1"/>
    <col min="6869" max="6869" width="33.7109375" style="8" customWidth="1"/>
    <col min="6870" max="6870" width="7.140625" style="8" customWidth="1"/>
    <col min="6871" max="6871" width="6.7109375" style="8" customWidth="1"/>
    <col min="6872" max="6876" width="7.140625" style="8" customWidth="1"/>
    <col min="6877" max="6877" width="6.28515625" style="8" customWidth="1"/>
    <col min="6878" max="6878" width="4.85546875" style="8" customWidth="1"/>
    <col min="6879" max="6879" width="6.85546875" style="8" customWidth="1"/>
    <col min="6880" max="6880" width="7.28515625" style="8" customWidth="1"/>
    <col min="6881" max="6881" width="5.7109375" style="8" customWidth="1"/>
    <col min="6882" max="7123" width="9.140625" style="8"/>
    <col min="7124" max="7124" width="3.85546875" style="8" customWidth="1"/>
    <col min="7125" max="7125" width="33.7109375" style="8" customWidth="1"/>
    <col min="7126" max="7126" width="7.140625" style="8" customWidth="1"/>
    <col min="7127" max="7127" width="6.7109375" style="8" customWidth="1"/>
    <col min="7128" max="7132" width="7.140625" style="8" customWidth="1"/>
    <col min="7133" max="7133" width="6.28515625" style="8" customWidth="1"/>
    <col min="7134" max="7134" width="4.85546875" style="8" customWidth="1"/>
    <col min="7135" max="7135" width="6.85546875" style="8" customWidth="1"/>
    <col min="7136" max="7136" width="7.28515625" style="8" customWidth="1"/>
    <col min="7137" max="7137" width="5.7109375" style="8" customWidth="1"/>
    <col min="7138" max="7379" width="9.140625" style="8"/>
    <col min="7380" max="7380" width="3.85546875" style="8" customWidth="1"/>
    <col min="7381" max="7381" width="33.7109375" style="8" customWidth="1"/>
    <col min="7382" max="7382" width="7.140625" style="8" customWidth="1"/>
    <col min="7383" max="7383" width="6.7109375" style="8" customWidth="1"/>
    <col min="7384" max="7388" width="7.140625" style="8" customWidth="1"/>
    <col min="7389" max="7389" width="6.28515625" style="8" customWidth="1"/>
    <col min="7390" max="7390" width="4.85546875" style="8" customWidth="1"/>
    <col min="7391" max="7391" width="6.85546875" style="8" customWidth="1"/>
    <col min="7392" max="7392" width="7.28515625" style="8" customWidth="1"/>
    <col min="7393" max="7393" width="5.7109375" style="8" customWidth="1"/>
    <col min="7394" max="7635" width="9.140625" style="8"/>
    <col min="7636" max="7636" width="3.85546875" style="8" customWidth="1"/>
    <col min="7637" max="7637" width="33.7109375" style="8" customWidth="1"/>
    <col min="7638" max="7638" width="7.140625" style="8" customWidth="1"/>
    <col min="7639" max="7639" width="6.7109375" style="8" customWidth="1"/>
    <col min="7640" max="7644" width="7.140625" style="8" customWidth="1"/>
    <col min="7645" max="7645" width="6.28515625" style="8" customWidth="1"/>
    <col min="7646" max="7646" width="4.85546875" style="8" customWidth="1"/>
    <col min="7647" max="7647" width="6.85546875" style="8" customWidth="1"/>
    <col min="7648" max="7648" width="7.28515625" style="8" customWidth="1"/>
    <col min="7649" max="7649" width="5.7109375" style="8" customWidth="1"/>
    <col min="7650" max="7891" width="9.140625" style="8"/>
    <col min="7892" max="7892" width="3.85546875" style="8" customWidth="1"/>
    <col min="7893" max="7893" width="33.7109375" style="8" customWidth="1"/>
    <col min="7894" max="7894" width="7.140625" style="8" customWidth="1"/>
    <col min="7895" max="7895" width="6.7109375" style="8" customWidth="1"/>
    <col min="7896" max="7900" width="7.140625" style="8" customWidth="1"/>
    <col min="7901" max="7901" width="6.28515625" style="8" customWidth="1"/>
    <col min="7902" max="7902" width="4.85546875" style="8" customWidth="1"/>
    <col min="7903" max="7903" width="6.85546875" style="8" customWidth="1"/>
    <col min="7904" max="7904" width="7.28515625" style="8" customWidth="1"/>
    <col min="7905" max="7905" width="5.7109375" style="8" customWidth="1"/>
    <col min="7906" max="8147" width="9.140625" style="8"/>
    <col min="8148" max="8148" width="3.85546875" style="8" customWidth="1"/>
    <col min="8149" max="8149" width="33.7109375" style="8" customWidth="1"/>
    <col min="8150" max="8150" width="7.140625" style="8" customWidth="1"/>
    <col min="8151" max="8151" width="6.7109375" style="8" customWidth="1"/>
    <col min="8152" max="8156" width="7.140625" style="8" customWidth="1"/>
    <col min="8157" max="8157" width="6.28515625" style="8" customWidth="1"/>
    <col min="8158" max="8158" width="4.85546875" style="8" customWidth="1"/>
    <col min="8159" max="8159" width="6.85546875" style="8" customWidth="1"/>
    <col min="8160" max="8160" width="7.28515625" style="8" customWidth="1"/>
    <col min="8161" max="8161" width="5.7109375" style="8" customWidth="1"/>
    <col min="8162" max="8403" width="9.140625" style="8"/>
    <col min="8404" max="8404" width="3.85546875" style="8" customWidth="1"/>
    <col min="8405" max="8405" width="33.7109375" style="8" customWidth="1"/>
    <col min="8406" max="8406" width="7.140625" style="8" customWidth="1"/>
    <col min="8407" max="8407" width="6.7109375" style="8" customWidth="1"/>
    <col min="8408" max="8412" width="7.140625" style="8" customWidth="1"/>
    <col min="8413" max="8413" width="6.28515625" style="8" customWidth="1"/>
    <col min="8414" max="8414" width="4.85546875" style="8" customWidth="1"/>
    <col min="8415" max="8415" width="6.85546875" style="8" customWidth="1"/>
    <col min="8416" max="8416" width="7.28515625" style="8" customWidth="1"/>
    <col min="8417" max="8417" width="5.7109375" style="8" customWidth="1"/>
    <col min="8418" max="8659" width="9.140625" style="8"/>
    <col min="8660" max="8660" width="3.85546875" style="8" customWidth="1"/>
    <col min="8661" max="8661" width="33.7109375" style="8" customWidth="1"/>
    <col min="8662" max="8662" width="7.140625" style="8" customWidth="1"/>
    <col min="8663" max="8663" width="6.7109375" style="8" customWidth="1"/>
    <col min="8664" max="8668" width="7.140625" style="8" customWidth="1"/>
    <col min="8669" max="8669" width="6.28515625" style="8" customWidth="1"/>
    <col min="8670" max="8670" width="4.85546875" style="8" customWidth="1"/>
    <col min="8671" max="8671" width="6.85546875" style="8" customWidth="1"/>
    <col min="8672" max="8672" width="7.28515625" style="8" customWidth="1"/>
    <col min="8673" max="8673" width="5.7109375" style="8" customWidth="1"/>
    <col min="8674" max="8915" width="9.140625" style="8"/>
    <col min="8916" max="8916" width="3.85546875" style="8" customWidth="1"/>
    <col min="8917" max="8917" width="33.7109375" style="8" customWidth="1"/>
    <col min="8918" max="8918" width="7.140625" style="8" customWidth="1"/>
    <col min="8919" max="8919" width="6.7109375" style="8" customWidth="1"/>
    <col min="8920" max="8924" width="7.140625" style="8" customWidth="1"/>
    <col min="8925" max="8925" width="6.28515625" style="8" customWidth="1"/>
    <col min="8926" max="8926" width="4.85546875" style="8" customWidth="1"/>
    <col min="8927" max="8927" width="6.85546875" style="8" customWidth="1"/>
    <col min="8928" max="8928" width="7.28515625" style="8" customWidth="1"/>
    <col min="8929" max="8929" width="5.7109375" style="8" customWidth="1"/>
    <col min="8930" max="9171" width="9.140625" style="8"/>
    <col min="9172" max="9172" width="3.85546875" style="8" customWidth="1"/>
    <col min="9173" max="9173" width="33.7109375" style="8" customWidth="1"/>
    <col min="9174" max="9174" width="7.140625" style="8" customWidth="1"/>
    <col min="9175" max="9175" width="6.7109375" style="8" customWidth="1"/>
    <col min="9176" max="9180" width="7.140625" style="8" customWidth="1"/>
    <col min="9181" max="9181" width="6.28515625" style="8" customWidth="1"/>
    <col min="9182" max="9182" width="4.85546875" style="8" customWidth="1"/>
    <col min="9183" max="9183" width="6.85546875" style="8" customWidth="1"/>
    <col min="9184" max="9184" width="7.28515625" style="8" customWidth="1"/>
    <col min="9185" max="9185" width="5.7109375" style="8" customWidth="1"/>
    <col min="9186" max="9427" width="9.140625" style="8"/>
    <col min="9428" max="9428" width="3.85546875" style="8" customWidth="1"/>
    <col min="9429" max="9429" width="33.7109375" style="8" customWidth="1"/>
    <col min="9430" max="9430" width="7.140625" style="8" customWidth="1"/>
    <col min="9431" max="9431" width="6.7109375" style="8" customWidth="1"/>
    <col min="9432" max="9436" width="7.140625" style="8" customWidth="1"/>
    <col min="9437" max="9437" width="6.28515625" style="8" customWidth="1"/>
    <col min="9438" max="9438" width="4.85546875" style="8" customWidth="1"/>
    <col min="9439" max="9439" width="6.85546875" style="8" customWidth="1"/>
    <col min="9440" max="9440" width="7.28515625" style="8" customWidth="1"/>
    <col min="9441" max="9441" width="5.7109375" style="8" customWidth="1"/>
    <col min="9442" max="9683" width="9.140625" style="8"/>
    <col min="9684" max="9684" width="3.85546875" style="8" customWidth="1"/>
    <col min="9685" max="9685" width="33.7109375" style="8" customWidth="1"/>
    <col min="9686" max="9686" width="7.140625" style="8" customWidth="1"/>
    <col min="9687" max="9687" width="6.7109375" style="8" customWidth="1"/>
    <col min="9688" max="9692" width="7.140625" style="8" customWidth="1"/>
    <col min="9693" max="9693" width="6.28515625" style="8" customWidth="1"/>
    <col min="9694" max="9694" width="4.85546875" style="8" customWidth="1"/>
    <col min="9695" max="9695" width="6.85546875" style="8" customWidth="1"/>
    <col min="9696" max="9696" width="7.28515625" style="8" customWidth="1"/>
    <col min="9697" max="9697" width="5.7109375" style="8" customWidth="1"/>
    <col min="9698" max="9939" width="9.140625" style="8"/>
    <col min="9940" max="9940" width="3.85546875" style="8" customWidth="1"/>
    <col min="9941" max="9941" width="33.7109375" style="8" customWidth="1"/>
    <col min="9942" max="9942" width="7.140625" style="8" customWidth="1"/>
    <col min="9943" max="9943" width="6.7109375" style="8" customWidth="1"/>
    <col min="9944" max="9948" width="7.140625" style="8" customWidth="1"/>
    <col min="9949" max="9949" width="6.28515625" style="8" customWidth="1"/>
    <col min="9950" max="9950" width="4.85546875" style="8" customWidth="1"/>
    <col min="9951" max="9951" width="6.85546875" style="8" customWidth="1"/>
    <col min="9952" max="9952" width="7.28515625" style="8" customWidth="1"/>
    <col min="9953" max="9953" width="5.7109375" style="8" customWidth="1"/>
    <col min="9954" max="10195" width="9.140625" style="8"/>
    <col min="10196" max="10196" width="3.85546875" style="8" customWidth="1"/>
    <col min="10197" max="10197" width="33.7109375" style="8" customWidth="1"/>
    <col min="10198" max="10198" width="7.140625" style="8" customWidth="1"/>
    <col min="10199" max="10199" width="6.7109375" style="8" customWidth="1"/>
    <col min="10200" max="10204" width="7.140625" style="8" customWidth="1"/>
    <col min="10205" max="10205" width="6.28515625" style="8" customWidth="1"/>
    <col min="10206" max="10206" width="4.85546875" style="8" customWidth="1"/>
    <col min="10207" max="10207" width="6.85546875" style="8" customWidth="1"/>
    <col min="10208" max="10208" width="7.28515625" style="8" customWidth="1"/>
    <col min="10209" max="10209" width="5.7109375" style="8" customWidth="1"/>
    <col min="10210" max="10451" width="9.140625" style="8"/>
    <col min="10452" max="10452" width="3.85546875" style="8" customWidth="1"/>
    <col min="10453" max="10453" width="33.7109375" style="8" customWidth="1"/>
    <col min="10454" max="10454" width="7.140625" style="8" customWidth="1"/>
    <col min="10455" max="10455" width="6.7109375" style="8" customWidth="1"/>
    <col min="10456" max="10460" width="7.140625" style="8" customWidth="1"/>
    <col min="10461" max="10461" width="6.28515625" style="8" customWidth="1"/>
    <col min="10462" max="10462" width="4.85546875" style="8" customWidth="1"/>
    <col min="10463" max="10463" width="6.85546875" style="8" customWidth="1"/>
    <col min="10464" max="10464" width="7.28515625" style="8" customWidth="1"/>
    <col min="10465" max="10465" width="5.7109375" style="8" customWidth="1"/>
    <col min="10466" max="10707" width="9.140625" style="8"/>
    <col min="10708" max="10708" width="3.85546875" style="8" customWidth="1"/>
    <col min="10709" max="10709" width="33.7109375" style="8" customWidth="1"/>
    <col min="10710" max="10710" width="7.140625" style="8" customWidth="1"/>
    <col min="10711" max="10711" width="6.7109375" style="8" customWidth="1"/>
    <col min="10712" max="10716" width="7.140625" style="8" customWidth="1"/>
    <col min="10717" max="10717" width="6.28515625" style="8" customWidth="1"/>
    <col min="10718" max="10718" width="4.85546875" style="8" customWidth="1"/>
    <col min="10719" max="10719" width="6.85546875" style="8" customWidth="1"/>
    <col min="10720" max="10720" width="7.28515625" style="8" customWidth="1"/>
    <col min="10721" max="10721" width="5.7109375" style="8" customWidth="1"/>
    <col min="10722" max="10963" width="9.140625" style="8"/>
    <col min="10964" max="10964" width="3.85546875" style="8" customWidth="1"/>
    <col min="10965" max="10965" width="33.7109375" style="8" customWidth="1"/>
    <col min="10966" max="10966" width="7.140625" style="8" customWidth="1"/>
    <col min="10967" max="10967" width="6.7109375" style="8" customWidth="1"/>
    <col min="10968" max="10972" width="7.140625" style="8" customWidth="1"/>
    <col min="10973" max="10973" width="6.28515625" style="8" customWidth="1"/>
    <col min="10974" max="10974" width="4.85546875" style="8" customWidth="1"/>
    <col min="10975" max="10975" width="6.85546875" style="8" customWidth="1"/>
    <col min="10976" max="10976" width="7.28515625" style="8" customWidth="1"/>
    <col min="10977" max="10977" width="5.7109375" style="8" customWidth="1"/>
    <col min="10978" max="11219" width="9.140625" style="8"/>
    <col min="11220" max="11220" width="3.85546875" style="8" customWidth="1"/>
    <col min="11221" max="11221" width="33.7109375" style="8" customWidth="1"/>
    <col min="11222" max="11222" width="7.140625" style="8" customWidth="1"/>
    <col min="11223" max="11223" width="6.7109375" style="8" customWidth="1"/>
    <col min="11224" max="11228" width="7.140625" style="8" customWidth="1"/>
    <col min="11229" max="11229" width="6.28515625" style="8" customWidth="1"/>
    <col min="11230" max="11230" width="4.85546875" style="8" customWidth="1"/>
    <col min="11231" max="11231" width="6.85546875" style="8" customWidth="1"/>
    <col min="11232" max="11232" width="7.28515625" style="8" customWidth="1"/>
    <col min="11233" max="11233" width="5.7109375" style="8" customWidth="1"/>
    <col min="11234" max="11475" width="9.140625" style="8"/>
    <col min="11476" max="11476" width="3.85546875" style="8" customWidth="1"/>
    <col min="11477" max="11477" width="33.7109375" style="8" customWidth="1"/>
    <col min="11478" max="11478" width="7.140625" style="8" customWidth="1"/>
    <col min="11479" max="11479" width="6.7109375" style="8" customWidth="1"/>
    <col min="11480" max="11484" width="7.140625" style="8" customWidth="1"/>
    <col min="11485" max="11485" width="6.28515625" style="8" customWidth="1"/>
    <col min="11486" max="11486" width="4.85546875" style="8" customWidth="1"/>
    <col min="11487" max="11487" width="6.85546875" style="8" customWidth="1"/>
    <col min="11488" max="11488" width="7.28515625" style="8" customWidth="1"/>
    <col min="11489" max="11489" width="5.7109375" style="8" customWidth="1"/>
    <col min="11490" max="11731" width="9.140625" style="8"/>
    <col min="11732" max="11732" width="3.85546875" style="8" customWidth="1"/>
    <col min="11733" max="11733" width="33.7109375" style="8" customWidth="1"/>
    <col min="11734" max="11734" width="7.140625" style="8" customWidth="1"/>
    <col min="11735" max="11735" width="6.7109375" style="8" customWidth="1"/>
    <col min="11736" max="11740" width="7.140625" style="8" customWidth="1"/>
    <col min="11741" max="11741" width="6.28515625" style="8" customWidth="1"/>
    <col min="11742" max="11742" width="4.85546875" style="8" customWidth="1"/>
    <col min="11743" max="11743" width="6.85546875" style="8" customWidth="1"/>
    <col min="11744" max="11744" width="7.28515625" style="8" customWidth="1"/>
    <col min="11745" max="11745" width="5.7109375" style="8" customWidth="1"/>
    <col min="11746" max="11987" width="9.140625" style="8"/>
    <col min="11988" max="11988" width="3.85546875" style="8" customWidth="1"/>
    <col min="11989" max="11989" width="33.7109375" style="8" customWidth="1"/>
    <col min="11990" max="11990" width="7.140625" style="8" customWidth="1"/>
    <col min="11991" max="11991" width="6.7109375" style="8" customWidth="1"/>
    <col min="11992" max="11996" width="7.140625" style="8" customWidth="1"/>
    <col min="11997" max="11997" width="6.28515625" style="8" customWidth="1"/>
    <col min="11998" max="11998" width="4.85546875" style="8" customWidth="1"/>
    <col min="11999" max="11999" width="6.85546875" style="8" customWidth="1"/>
    <col min="12000" max="12000" width="7.28515625" style="8" customWidth="1"/>
    <col min="12001" max="12001" width="5.7109375" style="8" customWidth="1"/>
    <col min="12002" max="12243" width="9.140625" style="8"/>
    <col min="12244" max="12244" width="3.85546875" style="8" customWidth="1"/>
    <col min="12245" max="12245" width="33.7109375" style="8" customWidth="1"/>
    <col min="12246" max="12246" width="7.140625" style="8" customWidth="1"/>
    <col min="12247" max="12247" width="6.7109375" style="8" customWidth="1"/>
    <col min="12248" max="12252" width="7.140625" style="8" customWidth="1"/>
    <col min="12253" max="12253" width="6.28515625" style="8" customWidth="1"/>
    <col min="12254" max="12254" width="4.85546875" style="8" customWidth="1"/>
    <col min="12255" max="12255" width="6.85546875" style="8" customWidth="1"/>
    <col min="12256" max="12256" width="7.28515625" style="8" customWidth="1"/>
    <col min="12257" max="12257" width="5.7109375" style="8" customWidth="1"/>
    <col min="12258" max="12499" width="9.140625" style="8"/>
    <col min="12500" max="12500" width="3.85546875" style="8" customWidth="1"/>
    <col min="12501" max="12501" width="33.7109375" style="8" customWidth="1"/>
    <col min="12502" max="12502" width="7.140625" style="8" customWidth="1"/>
    <col min="12503" max="12503" width="6.7109375" style="8" customWidth="1"/>
    <col min="12504" max="12508" width="7.140625" style="8" customWidth="1"/>
    <col min="12509" max="12509" width="6.28515625" style="8" customWidth="1"/>
    <col min="12510" max="12510" width="4.85546875" style="8" customWidth="1"/>
    <col min="12511" max="12511" width="6.85546875" style="8" customWidth="1"/>
    <col min="12512" max="12512" width="7.28515625" style="8" customWidth="1"/>
    <col min="12513" max="12513" width="5.7109375" style="8" customWidth="1"/>
    <col min="12514" max="12755" width="9.140625" style="8"/>
    <col min="12756" max="12756" width="3.85546875" style="8" customWidth="1"/>
    <col min="12757" max="12757" width="33.7109375" style="8" customWidth="1"/>
    <col min="12758" max="12758" width="7.140625" style="8" customWidth="1"/>
    <col min="12759" max="12759" width="6.7109375" style="8" customWidth="1"/>
    <col min="12760" max="12764" width="7.140625" style="8" customWidth="1"/>
    <col min="12765" max="12765" width="6.28515625" style="8" customWidth="1"/>
    <col min="12766" max="12766" width="4.85546875" style="8" customWidth="1"/>
    <col min="12767" max="12767" width="6.85546875" style="8" customWidth="1"/>
    <col min="12768" max="12768" width="7.28515625" style="8" customWidth="1"/>
    <col min="12769" max="12769" width="5.7109375" style="8" customWidth="1"/>
    <col min="12770" max="13011" width="9.140625" style="8"/>
    <col min="13012" max="13012" width="3.85546875" style="8" customWidth="1"/>
    <col min="13013" max="13013" width="33.7109375" style="8" customWidth="1"/>
    <col min="13014" max="13014" width="7.140625" style="8" customWidth="1"/>
    <col min="13015" max="13015" width="6.7109375" style="8" customWidth="1"/>
    <col min="13016" max="13020" width="7.140625" style="8" customWidth="1"/>
    <col min="13021" max="13021" width="6.28515625" style="8" customWidth="1"/>
    <col min="13022" max="13022" width="4.85546875" style="8" customWidth="1"/>
    <col min="13023" max="13023" width="6.85546875" style="8" customWidth="1"/>
    <col min="13024" max="13024" width="7.28515625" style="8" customWidth="1"/>
    <col min="13025" max="13025" width="5.7109375" style="8" customWidth="1"/>
    <col min="13026" max="13267" width="9.140625" style="8"/>
    <col min="13268" max="13268" width="3.85546875" style="8" customWidth="1"/>
    <col min="13269" max="13269" width="33.7109375" style="8" customWidth="1"/>
    <col min="13270" max="13270" width="7.140625" style="8" customWidth="1"/>
    <col min="13271" max="13271" width="6.7109375" style="8" customWidth="1"/>
    <col min="13272" max="13276" width="7.140625" style="8" customWidth="1"/>
    <col min="13277" max="13277" width="6.28515625" style="8" customWidth="1"/>
    <col min="13278" max="13278" width="4.85546875" style="8" customWidth="1"/>
    <col min="13279" max="13279" width="6.85546875" style="8" customWidth="1"/>
    <col min="13280" max="13280" width="7.28515625" style="8" customWidth="1"/>
    <col min="13281" max="13281" width="5.7109375" style="8" customWidth="1"/>
    <col min="13282" max="13523" width="9.140625" style="8"/>
    <col min="13524" max="13524" width="3.85546875" style="8" customWidth="1"/>
    <col min="13525" max="13525" width="33.7109375" style="8" customWidth="1"/>
    <col min="13526" max="13526" width="7.140625" style="8" customWidth="1"/>
    <col min="13527" max="13527" width="6.7109375" style="8" customWidth="1"/>
    <col min="13528" max="13532" width="7.140625" style="8" customWidth="1"/>
    <col min="13533" max="13533" width="6.28515625" style="8" customWidth="1"/>
    <col min="13534" max="13534" width="4.85546875" style="8" customWidth="1"/>
    <col min="13535" max="13535" width="6.85546875" style="8" customWidth="1"/>
    <col min="13536" max="13536" width="7.28515625" style="8" customWidth="1"/>
    <col min="13537" max="13537" width="5.7109375" style="8" customWidth="1"/>
    <col min="13538" max="13779" width="9.140625" style="8"/>
    <col min="13780" max="13780" width="3.85546875" style="8" customWidth="1"/>
    <col min="13781" max="13781" width="33.7109375" style="8" customWidth="1"/>
    <col min="13782" max="13782" width="7.140625" style="8" customWidth="1"/>
    <col min="13783" max="13783" width="6.7109375" style="8" customWidth="1"/>
    <col min="13784" max="13788" width="7.140625" style="8" customWidth="1"/>
    <col min="13789" max="13789" width="6.28515625" style="8" customWidth="1"/>
    <col min="13790" max="13790" width="4.85546875" style="8" customWidth="1"/>
    <col min="13791" max="13791" width="6.85546875" style="8" customWidth="1"/>
    <col min="13792" max="13792" width="7.28515625" style="8" customWidth="1"/>
    <col min="13793" max="13793" width="5.7109375" style="8" customWidth="1"/>
    <col min="13794" max="14035" width="9.140625" style="8"/>
    <col min="14036" max="14036" width="3.85546875" style="8" customWidth="1"/>
    <col min="14037" max="14037" width="33.7109375" style="8" customWidth="1"/>
    <col min="14038" max="14038" width="7.140625" style="8" customWidth="1"/>
    <col min="14039" max="14039" width="6.7109375" style="8" customWidth="1"/>
    <col min="14040" max="14044" width="7.140625" style="8" customWidth="1"/>
    <col min="14045" max="14045" width="6.28515625" style="8" customWidth="1"/>
    <col min="14046" max="14046" width="4.85546875" style="8" customWidth="1"/>
    <col min="14047" max="14047" width="6.85546875" style="8" customWidth="1"/>
    <col min="14048" max="14048" width="7.28515625" style="8" customWidth="1"/>
    <col min="14049" max="14049" width="5.7109375" style="8" customWidth="1"/>
    <col min="14050" max="14291" width="9.140625" style="8"/>
    <col min="14292" max="14292" width="3.85546875" style="8" customWidth="1"/>
    <col min="14293" max="14293" width="33.7109375" style="8" customWidth="1"/>
    <col min="14294" max="14294" width="7.140625" style="8" customWidth="1"/>
    <col min="14295" max="14295" width="6.7109375" style="8" customWidth="1"/>
    <col min="14296" max="14300" width="7.140625" style="8" customWidth="1"/>
    <col min="14301" max="14301" width="6.28515625" style="8" customWidth="1"/>
    <col min="14302" max="14302" width="4.85546875" style="8" customWidth="1"/>
    <col min="14303" max="14303" width="6.85546875" style="8" customWidth="1"/>
    <col min="14304" max="14304" width="7.28515625" style="8" customWidth="1"/>
    <col min="14305" max="14305" width="5.7109375" style="8" customWidth="1"/>
    <col min="14306" max="14547" width="9.140625" style="8"/>
    <col min="14548" max="14548" width="3.85546875" style="8" customWidth="1"/>
    <col min="14549" max="14549" width="33.7109375" style="8" customWidth="1"/>
    <col min="14550" max="14550" width="7.140625" style="8" customWidth="1"/>
    <col min="14551" max="14551" width="6.7109375" style="8" customWidth="1"/>
    <col min="14552" max="14556" width="7.140625" style="8" customWidth="1"/>
    <col min="14557" max="14557" width="6.28515625" style="8" customWidth="1"/>
    <col min="14558" max="14558" width="4.85546875" style="8" customWidth="1"/>
    <col min="14559" max="14559" width="6.85546875" style="8" customWidth="1"/>
    <col min="14560" max="14560" width="7.28515625" style="8" customWidth="1"/>
    <col min="14561" max="14561" width="5.7109375" style="8" customWidth="1"/>
    <col min="14562" max="14803" width="9.140625" style="8"/>
    <col min="14804" max="14804" width="3.85546875" style="8" customWidth="1"/>
    <col min="14805" max="14805" width="33.7109375" style="8" customWidth="1"/>
    <col min="14806" max="14806" width="7.140625" style="8" customWidth="1"/>
    <col min="14807" max="14807" width="6.7109375" style="8" customWidth="1"/>
    <col min="14808" max="14812" width="7.140625" style="8" customWidth="1"/>
    <col min="14813" max="14813" width="6.28515625" style="8" customWidth="1"/>
    <col min="14814" max="14814" width="4.85546875" style="8" customWidth="1"/>
    <col min="14815" max="14815" width="6.85546875" style="8" customWidth="1"/>
    <col min="14816" max="14816" width="7.28515625" style="8" customWidth="1"/>
    <col min="14817" max="14817" width="5.7109375" style="8" customWidth="1"/>
    <col min="14818" max="15059" width="9.140625" style="8"/>
    <col min="15060" max="15060" width="3.85546875" style="8" customWidth="1"/>
    <col min="15061" max="15061" width="33.7109375" style="8" customWidth="1"/>
    <col min="15062" max="15062" width="7.140625" style="8" customWidth="1"/>
    <col min="15063" max="15063" width="6.7109375" style="8" customWidth="1"/>
    <col min="15064" max="15068" width="7.140625" style="8" customWidth="1"/>
    <col min="15069" max="15069" width="6.28515625" style="8" customWidth="1"/>
    <col min="15070" max="15070" width="4.85546875" style="8" customWidth="1"/>
    <col min="15071" max="15071" width="6.85546875" style="8" customWidth="1"/>
    <col min="15072" max="15072" width="7.28515625" style="8" customWidth="1"/>
    <col min="15073" max="15073" width="5.7109375" style="8" customWidth="1"/>
    <col min="15074" max="15315" width="9.140625" style="8"/>
    <col min="15316" max="15316" width="3.85546875" style="8" customWidth="1"/>
    <col min="15317" max="15317" width="33.7109375" style="8" customWidth="1"/>
    <col min="15318" max="15318" width="7.140625" style="8" customWidth="1"/>
    <col min="15319" max="15319" width="6.7109375" style="8" customWidth="1"/>
    <col min="15320" max="15324" width="7.140625" style="8" customWidth="1"/>
    <col min="15325" max="15325" width="6.28515625" style="8" customWidth="1"/>
    <col min="15326" max="15326" width="4.85546875" style="8" customWidth="1"/>
    <col min="15327" max="15327" width="6.85546875" style="8" customWidth="1"/>
    <col min="15328" max="15328" width="7.28515625" style="8" customWidth="1"/>
    <col min="15329" max="15329" width="5.7109375" style="8" customWidth="1"/>
    <col min="15330" max="15571" width="9.140625" style="8"/>
    <col min="15572" max="15572" width="3.85546875" style="8" customWidth="1"/>
    <col min="15573" max="15573" width="33.7109375" style="8" customWidth="1"/>
    <col min="15574" max="15574" width="7.140625" style="8" customWidth="1"/>
    <col min="15575" max="15575" width="6.7109375" style="8" customWidth="1"/>
    <col min="15576" max="15580" width="7.140625" style="8" customWidth="1"/>
    <col min="15581" max="15581" width="6.28515625" style="8" customWidth="1"/>
    <col min="15582" max="15582" width="4.85546875" style="8" customWidth="1"/>
    <col min="15583" max="15583" width="6.85546875" style="8" customWidth="1"/>
    <col min="15584" max="15584" width="7.28515625" style="8" customWidth="1"/>
    <col min="15585" max="15585" width="5.7109375" style="8" customWidth="1"/>
    <col min="15586" max="15827" width="9.140625" style="8"/>
    <col min="15828" max="15828" width="3.85546875" style="8" customWidth="1"/>
    <col min="15829" max="15829" width="33.7109375" style="8" customWidth="1"/>
    <col min="15830" max="15830" width="7.140625" style="8" customWidth="1"/>
    <col min="15831" max="15831" width="6.7109375" style="8" customWidth="1"/>
    <col min="15832" max="15836" width="7.140625" style="8" customWidth="1"/>
    <col min="15837" max="15837" width="6.28515625" style="8" customWidth="1"/>
    <col min="15838" max="15838" width="4.85546875" style="8" customWidth="1"/>
    <col min="15839" max="15839" width="6.85546875" style="8" customWidth="1"/>
    <col min="15840" max="15840" width="7.28515625" style="8" customWidth="1"/>
    <col min="15841" max="15841" width="5.7109375" style="8" customWidth="1"/>
    <col min="15842" max="16083" width="9.140625" style="8"/>
    <col min="16084" max="16084" width="3.85546875" style="8" customWidth="1"/>
    <col min="16085" max="16085" width="33.7109375" style="8" customWidth="1"/>
    <col min="16086" max="16086" width="7.140625" style="8" customWidth="1"/>
    <col min="16087" max="16087" width="6.7109375" style="8" customWidth="1"/>
    <col min="16088" max="16092" width="7.140625" style="8" customWidth="1"/>
    <col min="16093" max="16093" width="6.28515625" style="8" customWidth="1"/>
    <col min="16094" max="16094" width="4.85546875" style="8" customWidth="1"/>
    <col min="16095" max="16095" width="6.85546875" style="8" customWidth="1"/>
    <col min="16096" max="16096" width="7.28515625" style="8" customWidth="1"/>
    <col min="16097" max="16097" width="5.7109375" style="8" customWidth="1"/>
    <col min="16098" max="16339" width="9.140625" style="8"/>
    <col min="16340" max="16384" width="10.28515625" style="8" customWidth="1"/>
  </cols>
  <sheetData>
    <row r="1" spans="1:219" ht="18.75">
      <c r="A1" s="1428" t="s">
        <v>363</v>
      </c>
      <c r="B1" s="1428"/>
      <c r="C1" s="1428"/>
      <c r="D1" s="1428"/>
      <c r="E1" s="1428"/>
      <c r="F1" s="1428"/>
      <c r="G1" s="1428"/>
      <c r="H1" s="1428"/>
    </row>
    <row r="2" spans="1:219" ht="18.75">
      <c r="A2" s="8"/>
      <c r="B2" s="96"/>
      <c r="C2" s="151"/>
      <c r="D2" s="151"/>
      <c r="E2" s="83"/>
    </row>
    <row r="3" spans="1:219">
      <c r="A3" s="1594" t="s">
        <v>467</v>
      </c>
      <c r="B3" s="1594"/>
      <c r="C3" s="1594"/>
      <c r="D3" s="1594"/>
      <c r="E3" s="1594"/>
      <c r="F3" s="1594"/>
      <c r="G3" s="1594"/>
      <c r="H3" s="1594"/>
    </row>
    <row r="4" spans="1:219" hidden="1">
      <c r="A4" s="126"/>
      <c r="B4" s="42"/>
      <c r="C4" s="138"/>
    </row>
    <row r="5" spans="1:219" ht="15.6" customHeight="1">
      <c r="A5" s="1425" t="s">
        <v>1026</v>
      </c>
      <c r="B5" s="1425"/>
      <c r="C5" s="1425"/>
      <c r="D5" s="1425"/>
      <c r="E5" s="1425"/>
      <c r="F5" s="1425"/>
      <c r="G5" s="1425"/>
      <c r="H5" s="1425"/>
    </row>
    <row r="7" spans="1:219" ht="25.5">
      <c r="A7" s="8"/>
      <c r="B7" s="625" t="s">
        <v>35</v>
      </c>
      <c r="C7" s="409" t="s">
        <v>2</v>
      </c>
      <c r="D7" s="409" t="s">
        <v>816</v>
      </c>
      <c r="E7" s="625" t="s">
        <v>3</v>
      </c>
      <c r="F7" s="625" t="s">
        <v>2637</v>
      </c>
      <c r="GW7" s="39"/>
      <c r="GX7" s="39"/>
      <c r="GY7" s="39"/>
    </row>
    <row r="8" spans="1:219" ht="13.35" customHeight="1">
      <c r="A8" s="8"/>
      <c r="B8" s="1586" t="s">
        <v>2820</v>
      </c>
      <c r="C8" s="1587"/>
      <c r="D8" s="1587"/>
      <c r="E8" s="1588"/>
      <c r="F8" s="976" t="s">
        <v>2830</v>
      </c>
      <c r="GW8" s="39"/>
      <c r="GX8" s="39"/>
      <c r="GY8" s="39"/>
    </row>
    <row r="9" spans="1:219">
      <c r="A9" s="8"/>
      <c r="B9" s="400" t="s">
        <v>40</v>
      </c>
      <c r="C9" s="121" t="s">
        <v>98</v>
      </c>
      <c r="D9" s="377" t="s">
        <v>324</v>
      </c>
      <c r="E9" s="398" t="s">
        <v>7</v>
      </c>
      <c r="F9" s="391">
        <f>_xlfn.XLOOKUP(M9,[1]VIII_CII_A_3_local2!$AI:$AI,[1]VIII_CII_A_3_local2!$T:$T)</f>
        <v>3.5974124999999995</v>
      </c>
      <c r="H9" s="160"/>
      <c r="M9" s="852" t="s">
        <v>2396</v>
      </c>
      <c r="N9" s="110"/>
      <c r="O9" s="154"/>
      <c r="P9" s="154"/>
      <c r="GW9" s="39"/>
      <c r="GX9" s="39"/>
      <c r="GY9" s="39"/>
    </row>
    <row r="10" spans="1:219">
      <c r="A10" s="8"/>
      <c r="B10" s="400" t="s">
        <v>41</v>
      </c>
      <c r="C10" s="121" t="s">
        <v>215</v>
      </c>
      <c r="D10" s="377" t="s">
        <v>324</v>
      </c>
      <c r="E10" s="398" t="s">
        <v>7</v>
      </c>
      <c r="F10" s="391">
        <f>_xlfn.XLOOKUP(M10,[1]VIII_CII_A_3_local2!$AI:$AI,[1]VIII_CII_A_3_local2!$T:$T)</f>
        <v>3.3461100000000004</v>
      </c>
      <c r="M10" s="852" t="s">
        <v>2397</v>
      </c>
      <c r="N10" s="110"/>
      <c r="O10" s="154"/>
      <c r="P10" s="154"/>
      <c r="GW10" s="39"/>
      <c r="GX10" s="39"/>
      <c r="GY10" s="39"/>
    </row>
    <row r="11" spans="1:219" ht="25.5">
      <c r="A11" s="8"/>
      <c r="B11" s="400" t="s">
        <v>42</v>
      </c>
      <c r="C11" s="121" t="s">
        <v>808</v>
      </c>
      <c r="D11" s="377" t="s">
        <v>324</v>
      </c>
      <c r="E11" s="398" t="s">
        <v>7</v>
      </c>
      <c r="F11" s="391">
        <f>_xlfn.XLOOKUP(M11,[1]VIII_CII_A_3_local2!$AI:$AI,[1]VIII_CII_A_3_local2!$T:$T)</f>
        <v>3.3461100000000004</v>
      </c>
      <c r="M11" s="852" t="s">
        <v>2398</v>
      </c>
      <c r="N11" s="110"/>
      <c r="O11" s="154"/>
      <c r="P11" s="154"/>
      <c r="GW11" s="39"/>
      <c r="GX11" s="39"/>
      <c r="GY11" s="39"/>
    </row>
    <row r="12" spans="1:219" ht="25.5">
      <c r="A12" s="8"/>
      <c r="B12" s="400" t="s">
        <v>44</v>
      </c>
      <c r="C12" s="121" t="s">
        <v>809</v>
      </c>
      <c r="D12" s="377" t="s">
        <v>324</v>
      </c>
      <c r="E12" s="398" t="s">
        <v>7</v>
      </c>
      <c r="F12" s="391">
        <f>_xlfn.XLOOKUP(M12,[1]VIII_CII_A_3_local2!$AI:$AI,[1]VIII_CII_A_3_local2!$T:$T)</f>
        <v>3.06</v>
      </c>
      <c r="M12" s="852" t="s">
        <v>2399</v>
      </c>
      <c r="N12" s="110"/>
      <c r="O12" s="154"/>
      <c r="P12" s="154"/>
      <c r="GW12" s="39"/>
      <c r="GX12" s="39"/>
      <c r="GY12" s="39"/>
    </row>
    <row r="13" spans="1:219">
      <c r="A13" s="8"/>
      <c r="B13" s="400" t="s">
        <v>46</v>
      </c>
      <c r="C13" s="142" t="s">
        <v>810</v>
      </c>
      <c r="D13" s="377" t="s">
        <v>324</v>
      </c>
      <c r="E13" s="398" t="s">
        <v>7</v>
      </c>
      <c r="F13" s="391">
        <f>_xlfn.XLOOKUP(M13,[1]VIII_CII_A_3_local2!$AI:$AI,[1]VIII_CII_A_3_local2!$T:$T)</f>
        <v>2.9880900000000001</v>
      </c>
      <c r="M13" s="852" t="s">
        <v>2400</v>
      </c>
      <c r="N13" s="110"/>
      <c r="O13" s="154"/>
      <c r="P13" s="154"/>
      <c r="GW13" s="39"/>
      <c r="GX13" s="39"/>
      <c r="GY13" s="39"/>
    </row>
    <row r="14" spans="1:219">
      <c r="A14" s="8"/>
      <c r="B14" s="400" t="s">
        <v>48</v>
      </c>
      <c r="C14" s="142" t="s">
        <v>1029</v>
      </c>
      <c r="D14" s="377" t="s">
        <v>324</v>
      </c>
      <c r="E14" s="398" t="s">
        <v>7</v>
      </c>
      <c r="F14" s="391">
        <f>_xlfn.XLOOKUP(M14,[1]VIII_CII_A_3_local2!$AI:$AI,[1]VIII_CII_A_3_local2!$T:$T)</f>
        <v>2.6347246478873236</v>
      </c>
      <c r="M14" s="852" t="s">
        <v>2401</v>
      </c>
      <c r="N14" s="110"/>
      <c r="O14" s="154"/>
      <c r="P14" s="154"/>
      <c r="GW14" s="39"/>
      <c r="GX14" s="39"/>
      <c r="GY14" s="39"/>
    </row>
    <row r="15" spans="1:219">
      <c r="A15" s="39"/>
      <c r="B15" s="1586" t="s">
        <v>2821</v>
      </c>
      <c r="C15" s="1587"/>
      <c r="D15" s="1587"/>
      <c r="E15" s="1588"/>
      <c r="F15" s="743" t="s">
        <v>19</v>
      </c>
      <c r="GW15" s="39"/>
      <c r="GX15" s="39"/>
      <c r="GY15" s="39"/>
      <c r="GZ15" s="39"/>
      <c r="HA15" s="39"/>
      <c r="HB15" s="39"/>
      <c r="HC15" s="39"/>
      <c r="HD15" s="39"/>
      <c r="HE15" s="39"/>
      <c r="HF15" s="39"/>
      <c r="HG15" s="39"/>
      <c r="HH15" s="39"/>
      <c r="HI15" s="39"/>
      <c r="HJ15" s="39"/>
      <c r="HK15" s="39"/>
    </row>
    <row r="16" spans="1:219">
      <c r="A16" s="8"/>
      <c r="B16" s="1451" t="s">
        <v>50</v>
      </c>
      <c r="C16" s="1401" t="s">
        <v>871</v>
      </c>
      <c r="D16" s="377" t="s">
        <v>817</v>
      </c>
      <c r="E16" s="398" t="s">
        <v>7</v>
      </c>
      <c r="F16" s="391">
        <f>_xlfn.XLOOKUP(M16,[1]VIII_CII_A_3_local2!$AI:$AI,[1]VIII_CII_A_3_local2!$T:$T)</f>
        <v>1.87225675</v>
      </c>
      <c r="M16" s="866" t="s">
        <v>2402</v>
      </c>
      <c r="GW16" s="39"/>
      <c r="GX16" s="39"/>
      <c r="GY16" s="39"/>
    </row>
    <row r="17" spans="1:207">
      <c r="A17" s="8"/>
      <c r="B17" s="1451"/>
      <c r="C17" s="1094"/>
      <c r="D17" s="377" t="s">
        <v>89</v>
      </c>
      <c r="E17" s="398" t="s">
        <v>7</v>
      </c>
      <c r="F17" s="391">
        <f>_xlfn.XLOOKUP(M17,[1]VIII_CII_A_3_local2!$AI:$AI,[1]VIII_CII_A_3_local2!$T:$T)</f>
        <v>1.7737840120000006</v>
      </c>
      <c r="M17" s="866" t="s">
        <v>2403</v>
      </c>
      <c r="GW17" s="39"/>
      <c r="GX17" s="39"/>
      <c r="GY17" s="39"/>
    </row>
    <row r="18" spans="1:207">
      <c r="A18" s="8"/>
      <c r="B18" s="1451"/>
      <c r="C18" s="1095"/>
      <c r="D18" s="377" t="s">
        <v>90</v>
      </c>
      <c r="E18" s="398" t="s">
        <v>7</v>
      </c>
      <c r="F18" s="391">
        <f>_xlfn.XLOOKUP(M18,[1]VIII_CII_A_3_local2!$AI:$AI,[1]VIII_CII_A_3_local2!$T:$T)</f>
        <v>1.6125309200000002</v>
      </c>
      <c r="M18" s="866" t="s">
        <v>2404</v>
      </c>
      <c r="GW18" s="39"/>
      <c r="GX18" s="39"/>
      <c r="GY18" s="39"/>
    </row>
    <row r="19" spans="1:207" ht="12.75" customHeight="1">
      <c r="A19" s="8"/>
      <c r="B19" s="1388" t="s">
        <v>52</v>
      </c>
      <c r="C19" s="1595" t="s">
        <v>813</v>
      </c>
      <c r="D19" s="63" t="s">
        <v>817</v>
      </c>
      <c r="E19" s="140" t="s">
        <v>7</v>
      </c>
      <c r="F19" s="177">
        <f>_xlfn.XLOOKUP(M19,[1]VIII_CII_A_3_local2!$AI:$AI,[1]VIII_CII_A_3_local2!$T:$T)</f>
        <v>1.817725</v>
      </c>
      <c r="M19" s="866" t="s">
        <v>2405</v>
      </c>
      <c r="GW19" s="39"/>
      <c r="GX19" s="39"/>
      <c r="GY19" s="39"/>
    </row>
    <row r="20" spans="1:207">
      <c r="A20" s="8"/>
      <c r="B20" s="1389"/>
      <c r="C20" s="1596"/>
      <c r="D20" s="63" t="s">
        <v>89</v>
      </c>
      <c r="E20" s="140" t="s">
        <v>7</v>
      </c>
      <c r="F20" s="177">
        <f>_xlfn.XLOOKUP(M20,[1]VIII_CII_A_3_local2!$AI:$AI,[1]VIII_CII_A_3_local2!$T:$T)</f>
        <v>1.7221204000000008</v>
      </c>
      <c r="M20" s="866" t="s">
        <v>2406</v>
      </c>
      <c r="GW20" s="39"/>
      <c r="GX20" s="39"/>
      <c r="GY20" s="39"/>
    </row>
    <row r="21" spans="1:207">
      <c r="A21" s="8"/>
      <c r="B21" s="1389"/>
      <c r="C21" s="1596"/>
      <c r="D21" s="63" t="s">
        <v>90</v>
      </c>
      <c r="E21" s="140" t="s">
        <v>7</v>
      </c>
      <c r="F21" s="177">
        <f>_xlfn.XLOOKUP(M21,[1]VIII_CII_A_3_local2!$AI:$AI,[1]VIII_CII_A_3_local2!$T:$T)</f>
        <v>1.5655640000000004</v>
      </c>
      <c r="M21" s="866" t="s">
        <v>2407</v>
      </c>
      <c r="GW21" s="39"/>
      <c r="GX21" s="39"/>
      <c r="GY21" s="39"/>
    </row>
    <row r="22" spans="1:207">
      <c r="A22" s="8"/>
      <c r="B22" s="1390"/>
      <c r="C22" s="1597"/>
      <c r="D22" s="63" t="s">
        <v>387</v>
      </c>
      <c r="E22" s="140" t="s">
        <v>7</v>
      </c>
      <c r="F22" s="177">
        <f>_xlfn.XLOOKUP(M22,[1]VIII_CII_A_3_local2!$AI:$AI,[1]VIII_CII_A_3_local2!$T:$T)</f>
        <v>1.4858</v>
      </c>
      <c r="M22" s="866" t="s">
        <v>2408</v>
      </c>
      <c r="GW22" s="39"/>
      <c r="GX22" s="39"/>
      <c r="GY22" s="39"/>
    </row>
    <row r="23" spans="1:207">
      <c r="A23" s="8"/>
      <c r="B23" s="1388" t="s">
        <v>54</v>
      </c>
      <c r="C23" s="1601" t="s">
        <v>814</v>
      </c>
      <c r="D23" s="63" t="s">
        <v>817</v>
      </c>
      <c r="E23" s="156" t="s">
        <v>7</v>
      </c>
      <c r="F23" s="177">
        <f>_xlfn.XLOOKUP(M23,[1]VIII_CII_A_3_local2!$AI:$AI,[1]VIII_CII_A_3_local2!$T:$T)</f>
        <v>1.817725</v>
      </c>
      <c r="M23" s="866" t="s">
        <v>2409</v>
      </c>
      <c r="GW23" s="39"/>
      <c r="GX23" s="39"/>
      <c r="GY23" s="39"/>
    </row>
    <row r="24" spans="1:207">
      <c r="A24" s="8"/>
      <c r="B24" s="1389"/>
      <c r="C24" s="1590"/>
      <c r="D24" s="63" t="s">
        <v>89</v>
      </c>
      <c r="E24" s="156" t="s">
        <v>7</v>
      </c>
      <c r="F24" s="177">
        <f>_xlfn.XLOOKUP(M24,[1]VIII_CII_A_3_local2!$AI:$AI,[1]VIII_CII_A_3_local2!$T:$T)</f>
        <v>1.7221204000000008</v>
      </c>
      <c r="M24" s="866" t="s">
        <v>2410</v>
      </c>
      <c r="GW24" s="39"/>
      <c r="GX24" s="39"/>
      <c r="GY24" s="39"/>
    </row>
    <row r="25" spans="1:207">
      <c r="A25" s="8"/>
      <c r="B25" s="1389"/>
      <c r="C25" s="1590"/>
      <c r="D25" s="63" t="s">
        <v>90</v>
      </c>
      <c r="E25" s="156" t="s">
        <v>7</v>
      </c>
      <c r="F25" s="177">
        <f>_xlfn.XLOOKUP(M25,[1]VIII_CII_A_3_local2!$AI:$AI,[1]VIII_CII_A_3_local2!$T:$T)</f>
        <v>1.5655640000000004</v>
      </c>
      <c r="M25" s="866" t="s">
        <v>2411</v>
      </c>
      <c r="GW25" s="39"/>
      <c r="GX25" s="39"/>
      <c r="GY25" s="39"/>
    </row>
    <row r="26" spans="1:207">
      <c r="A26" s="8"/>
      <c r="B26" s="1390"/>
      <c r="C26" s="1591"/>
      <c r="D26" s="63" t="s">
        <v>387</v>
      </c>
      <c r="E26" s="156" t="s">
        <v>7</v>
      </c>
      <c r="F26" s="177">
        <f>_xlfn.XLOOKUP(M26,[1]VIII_CII_A_3_local2!$AI:$AI,[1]VIII_CII_A_3_local2!$T:$T)</f>
        <v>1.4858</v>
      </c>
      <c r="M26" s="866" t="s">
        <v>2412</v>
      </c>
      <c r="GW26" s="39"/>
      <c r="GX26" s="39"/>
      <c r="GY26" s="39"/>
    </row>
    <row r="27" spans="1:207" ht="12.75" customHeight="1">
      <c r="A27" s="8"/>
      <c r="B27" s="1388" t="s">
        <v>260</v>
      </c>
      <c r="C27" s="1401" t="s">
        <v>1131</v>
      </c>
      <c r="D27" s="63" t="s">
        <v>817</v>
      </c>
      <c r="E27" s="140" t="s">
        <v>32</v>
      </c>
      <c r="F27" s="177">
        <f>_xlfn.XLOOKUP(M27,[1]VIII_CII_A_3_local2!$AI:$AI,[1]VIII_CII_A_3_local2!$T:$T)</f>
        <v>1.4819805000000001</v>
      </c>
      <c r="M27" s="866" t="s">
        <v>2413</v>
      </c>
      <c r="GW27" s="39"/>
      <c r="GX27" s="39"/>
      <c r="GY27" s="39"/>
    </row>
    <row r="28" spans="1:207">
      <c r="A28" s="8"/>
      <c r="B28" s="1389"/>
      <c r="C28" s="1094"/>
      <c r="D28" s="63" t="s">
        <v>89</v>
      </c>
      <c r="E28" s="140" t="s">
        <v>32</v>
      </c>
      <c r="F28" s="177">
        <f>_xlfn.XLOOKUP(M28,[1]VIII_CII_A_3_local2!$AI:$AI,[1]VIII_CII_A_3_local2!$T:$T)</f>
        <v>1.4040346320000006</v>
      </c>
      <c r="M28" s="866" t="s">
        <v>2414</v>
      </c>
      <c r="GW28" s="39"/>
      <c r="GX28" s="39"/>
      <c r="GY28" s="39"/>
    </row>
    <row r="29" spans="1:207">
      <c r="A29" s="8"/>
      <c r="B29" s="1389"/>
      <c r="C29" s="1094"/>
      <c r="D29" s="63" t="s">
        <v>90</v>
      </c>
      <c r="E29" s="140" t="s">
        <v>32</v>
      </c>
      <c r="F29" s="177">
        <f>_xlfn.XLOOKUP(M29,[1]VIII_CII_A_3_local2!$AI:$AI,[1]VIII_CII_A_3_local2!$T:$T)</f>
        <v>1.3261248000000003</v>
      </c>
      <c r="M29" s="866" t="s">
        <v>2415</v>
      </c>
      <c r="GW29" s="39"/>
      <c r="GX29" s="39"/>
      <c r="GY29" s="39"/>
    </row>
    <row r="30" spans="1:207">
      <c r="A30" s="8"/>
      <c r="B30" s="1390"/>
      <c r="C30" s="1095"/>
      <c r="D30" s="63" t="s">
        <v>387</v>
      </c>
      <c r="E30" s="140" t="s">
        <v>32</v>
      </c>
      <c r="F30" s="177">
        <f>_xlfn.XLOOKUP(M30,[1]VIII_CII_A_3_local2!$AI:$AI,[1]VIII_CII_A_3_local2!$T:$T)</f>
        <v>1.2959856000000001</v>
      </c>
      <c r="M30" s="866" t="s">
        <v>2416</v>
      </c>
      <c r="GW30" s="39"/>
      <c r="GX30" s="39"/>
      <c r="GY30" s="39"/>
    </row>
    <row r="31" spans="1:207">
      <c r="A31" s="8"/>
      <c r="B31" s="1388" t="s">
        <v>261</v>
      </c>
      <c r="C31" s="1401" t="s">
        <v>1130</v>
      </c>
      <c r="D31" s="63" t="s">
        <v>817</v>
      </c>
      <c r="E31" s="140" t="s">
        <v>33</v>
      </c>
      <c r="F31" s="177">
        <f>_xlfn.XLOOKUP(M31,[1]VIII_CII_A_3_local2!$AI:$AI,[1]VIII_CII_A_3_local2!$T:$T)</f>
        <v>1.4301111825000001</v>
      </c>
      <c r="M31" s="866" t="s">
        <v>2417</v>
      </c>
      <c r="GW31" s="39"/>
      <c r="GX31" s="39"/>
      <c r="GY31" s="39"/>
    </row>
    <row r="32" spans="1:207">
      <c r="A32" s="8"/>
      <c r="B32" s="1389"/>
      <c r="C32" s="1094"/>
      <c r="D32" s="63" t="s">
        <v>89</v>
      </c>
      <c r="E32" s="140" t="s">
        <v>33</v>
      </c>
      <c r="F32" s="177">
        <f>_xlfn.XLOOKUP(M32,[1]VIII_CII_A_3_local2!$AI:$AI,[1]VIII_CII_A_3_local2!$T:$T)</f>
        <v>1.3548934198800004</v>
      </c>
      <c r="M32" s="866" t="s">
        <v>2418</v>
      </c>
      <c r="GW32" s="39"/>
      <c r="GX32" s="39"/>
      <c r="GY32" s="39"/>
    </row>
    <row r="33" spans="1:207">
      <c r="A33" s="8"/>
      <c r="B33" s="1389"/>
      <c r="C33" s="1094"/>
      <c r="D33" s="63" t="s">
        <v>90</v>
      </c>
      <c r="E33" s="140" t="s">
        <v>33</v>
      </c>
      <c r="F33" s="177">
        <f>_xlfn.XLOOKUP(M33,[1]VIII_CII_A_3_local2!$AI:$AI,[1]VIII_CII_A_3_local2!$T:$T)</f>
        <v>1.2797104320000003</v>
      </c>
      <c r="M33" s="866" t="s">
        <v>2419</v>
      </c>
      <c r="GW33" s="39"/>
      <c r="GX33" s="39"/>
      <c r="GY33" s="39"/>
    </row>
    <row r="34" spans="1:207">
      <c r="A34" s="8"/>
      <c r="B34" s="1390"/>
      <c r="C34" s="1095"/>
      <c r="D34" s="63" t="s">
        <v>387</v>
      </c>
      <c r="E34" s="140" t="s">
        <v>33</v>
      </c>
      <c r="F34" s="177">
        <f>_xlfn.XLOOKUP(M34,[1]VIII_CII_A_3_local2!$AI:$AI,[1]VIII_CII_A_3_local2!$T:$T)</f>
        <v>1.2441461760000001</v>
      </c>
      <c r="M34" s="866" t="s">
        <v>2420</v>
      </c>
      <c r="GW34" s="39"/>
      <c r="GX34" s="39"/>
      <c r="GY34" s="39"/>
    </row>
    <row r="35" spans="1:207">
      <c r="A35" s="8"/>
      <c r="B35" s="1388" t="s">
        <v>262</v>
      </c>
      <c r="C35" s="1403" t="s">
        <v>874</v>
      </c>
      <c r="D35" s="63" t="s">
        <v>89</v>
      </c>
      <c r="E35" s="140" t="s">
        <v>33</v>
      </c>
      <c r="F35" s="177">
        <f>_xlfn.XLOOKUP(M35,[1]VIII_CII_A_3_local2!$AI:$AI,[1]VIII_CII_A_3_local2!$T:$T)</f>
        <v>1.3548934198800004</v>
      </c>
      <c r="M35" s="866" t="s">
        <v>2421</v>
      </c>
      <c r="GW35" s="39"/>
      <c r="GX35" s="39"/>
      <c r="GY35" s="39"/>
    </row>
    <row r="36" spans="1:207">
      <c r="A36" s="8"/>
      <c r="B36" s="1389"/>
      <c r="C36" s="1191"/>
      <c r="D36" s="63" t="s">
        <v>90</v>
      </c>
      <c r="E36" s="140" t="s">
        <v>157</v>
      </c>
      <c r="F36" s="177">
        <f>_xlfn.XLOOKUP(M36,[1]VIII_CII_A_3_local2!$AI:$AI,[1]VIII_CII_A_3_local2!$T:$T)</f>
        <v>1.3548934198800004</v>
      </c>
      <c r="M36" s="866" t="s">
        <v>2421</v>
      </c>
      <c r="GW36" s="39"/>
      <c r="GX36" s="39"/>
      <c r="GY36" s="39"/>
    </row>
    <row r="37" spans="1:207">
      <c r="A37" s="8"/>
      <c r="B37" s="1390"/>
      <c r="C37" s="1192"/>
      <c r="D37" s="63" t="s">
        <v>387</v>
      </c>
      <c r="E37" s="140" t="s">
        <v>157</v>
      </c>
      <c r="F37" s="177">
        <f>_xlfn.XLOOKUP(M37,[1]VIII_CII_A_3_local2!$AI:$AI,[1]VIII_CII_A_3_local2!$T:$T)</f>
        <v>1.2441461760000001</v>
      </c>
      <c r="M37" s="866" t="s">
        <v>2422</v>
      </c>
      <c r="GW37" s="39"/>
      <c r="GX37" s="39"/>
      <c r="GY37" s="39"/>
    </row>
    <row r="38" spans="1:207" ht="12.75" customHeight="1">
      <c r="A38" s="8"/>
      <c r="B38" s="1388" t="s">
        <v>264</v>
      </c>
      <c r="C38" s="1401" t="s">
        <v>818</v>
      </c>
      <c r="D38" s="63" t="s">
        <v>817</v>
      </c>
      <c r="E38" s="140" t="s">
        <v>33</v>
      </c>
      <c r="F38" s="177">
        <f>_xlfn.XLOOKUP(M38,[1]VIII_CII_A_3_local2!$AI:$AI,[1]VIII_CII_A_3_local2!$T:$T)</f>
        <v>1.3548934198800004</v>
      </c>
      <c r="M38" s="866" t="s">
        <v>2424</v>
      </c>
      <c r="GW38" s="39"/>
      <c r="GX38" s="39"/>
      <c r="GY38" s="39"/>
    </row>
    <row r="39" spans="1:207">
      <c r="A39" s="8"/>
      <c r="B39" s="1389"/>
      <c r="C39" s="1094"/>
      <c r="D39" s="63" t="s">
        <v>89</v>
      </c>
      <c r="E39" s="140" t="s">
        <v>157</v>
      </c>
      <c r="F39" s="177">
        <f>_xlfn.XLOOKUP(M39,[1]VIII_CII_A_3_local2!$AI:$AI,[1]VIII_CII_A_3_local2!$T:$T)</f>
        <v>1.2797104320000003</v>
      </c>
      <c r="M39" s="866" t="s">
        <v>2425</v>
      </c>
      <c r="GW39" s="39"/>
      <c r="GX39" s="39"/>
      <c r="GY39" s="39"/>
    </row>
    <row r="40" spans="1:207">
      <c r="A40" s="8"/>
      <c r="B40" s="1390"/>
      <c r="C40" s="1095"/>
      <c r="D40" s="63" t="s">
        <v>387</v>
      </c>
      <c r="E40" s="140" t="s">
        <v>157</v>
      </c>
      <c r="F40" s="177">
        <f>_xlfn.XLOOKUP(M40,[1]VIII_CII_A_3_local2!$AI:$AI,[1]VIII_CII_A_3_local2!$T:$T)</f>
        <v>1.2441461760000001</v>
      </c>
      <c r="M40" s="866" t="s">
        <v>2426</v>
      </c>
      <c r="GW40" s="39"/>
      <c r="GX40" s="39"/>
      <c r="GY40" s="39"/>
    </row>
    <row r="41" spans="1:207">
      <c r="A41" s="8"/>
      <c r="B41" s="1602" t="s">
        <v>265</v>
      </c>
      <c r="C41" s="1403" t="s">
        <v>468</v>
      </c>
      <c r="D41" s="63" t="s">
        <v>89</v>
      </c>
      <c r="E41" s="140" t="s">
        <v>157</v>
      </c>
      <c r="F41" s="177">
        <f>_xlfn.XLOOKUP(M41,[1]VIII_CII_A_3_local2!$AI:$AI,[1]VIII_CII_A_3_local2!$T:$T)</f>
        <v>1.2797104320000003</v>
      </c>
      <c r="M41" s="866" t="s">
        <v>2427</v>
      </c>
      <c r="GW41" s="39"/>
      <c r="GX41" s="39"/>
      <c r="GY41" s="39"/>
    </row>
    <row r="42" spans="1:207">
      <c r="A42" s="8"/>
      <c r="B42" s="1603"/>
      <c r="C42" s="1192"/>
      <c r="D42" s="63" t="s">
        <v>387</v>
      </c>
      <c r="E42" s="140" t="s">
        <v>157</v>
      </c>
      <c r="F42" s="177">
        <f>_xlfn.XLOOKUP(M42,[1]VIII_CII_A_3_local2!$AI:$AI,[1]VIII_CII_A_3_local2!$T:$T)</f>
        <v>1.2441461760000001</v>
      </c>
      <c r="M42" s="866" t="s">
        <v>2428</v>
      </c>
      <c r="GW42" s="39"/>
      <c r="GX42" s="39"/>
      <c r="GY42" s="39"/>
    </row>
    <row r="43" spans="1:207">
      <c r="A43" s="8"/>
      <c r="B43" s="1583" t="s">
        <v>266</v>
      </c>
      <c r="C43" s="1403" t="s">
        <v>819</v>
      </c>
      <c r="D43" s="63" t="s">
        <v>89</v>
      </c>
      <c r="E43" s="140" t="s">
        <v>33</v>
      </c>
      <c r="F43" s="177">
        <f>_xlfn.XLOOKUP(M43,[1]VIII_CII_A_3_local2!$AI:$AI,[1]VIII_CII_A_3_local2!$T:$T)</f>
        <v>1.3548934198800004</v>
      </c>
      <c r="M43" s="866" t="s">
        <v>2429</v>
      </c>
      <c r="GW43" s="39"/>
      <c r="GX43" s="39"/>
      <c r="GY43" s="39"/>
    </row>
    <row r="44" spans="1:207">
      <c r="A44" s="8"/>
      <c r="B44" s="1585"/>
      <c r="C44" s="1192"/>
      <c r="D44" s="63" t="s">
        <v>90</v>
      </c>
      <c r="E44" s="140" t="s">
        <v>33</v>
      </c>
      <c r="F44" s="177">
        <f>_xlfn.XLOOKUP(M44,[1]VIII_CII_A_3_local2!$AI:$AI,[1]VIII_CII_A_3_local2!$T:$T)</f>
        <v>1.2797104320000003</v>
      </c>
      <c r="M44" s="866" t="s">
        <v>2430</v>
      </c>
      <c r="GW44" s="39"/>
      <c r="GX44" s="39"/>
      <c r="GY44" s="39"/>
    </row>
    <row r="45" spans="1:207">
      <c r="A45" s="8"/>
      <c r="B45" s="1583" t="s">
        <v>268</v>
      </c>
      <c r="C45" s="1403" t="s">
        <v>875</v>
      </c>
      <c r="D45" s="63" t="s">
        <v>89</v>
      </c>
      <c r="E45" s="140" t="s">
        <v>33</v>
      </c>
      <c r="F45" s="177">
        <f>_xlfn.XLOOKUP(M45,[1]VIII_CII_A_3_local2!$AI:$AI,[1]VIII_CII_A_3_local2!$T:$T)</f>
        <v>1.3548934198800004</v>
      </c>
      <c r="M45" s="866" t="s">
        <v>2431</v>
      </c>
      <c r="GW45" s="39"/>
      <c r="GX45" s="39"/>
      <c r="GY45" s="39"/>
    </row>
    <row r="46" spans="1:207">
      <c r="A46" s="8"/>
      <c r="B46" s="1585"/>
      <c r="C46" s="1192"/>
      <c r="D46" s="63" t="s">
        <v>90</v>
      </c>
      <c r="E46" s="140" t="s">
        <v>33</v>
      </c>
      <c r="F46" s="177">
        <f>_xlfn.XLOOKUP(M46,[1]VIII_CII_A_3_local2!$AI:$AI,[1]VIII_CII_A_3_local2!$T:$T)</f>
        <v>1.2797104320000003</v>
      </c>
      <c r="M46" s="866" t="s">
        <v>2432</v>
      </c>
      <c r="GW46" s="39"/>
      <c r="GX46" s="39"/>
      <c r="GY46" s="39"/>
    </row>
    <row r="47" spans="1:207">
      <c r="A47" s="8"/>
      <c r="B47" s="1583" t="s">
        <v>269</v>
      </c>
      <c r="C47" s="1403" t="s">
        <v>820</v>
      </c>
      <c r="D47" s="63" t="s">
        <v>89</v>
      </c>
      <c r="E47" s="140" t="s">
        <v>157</v>
      </c>
      <c r="F47" s="177">
        <f>_xlfn.XLOOKUP(M47,[1]VIII_CII_A_3_local2!$AI:$AI,[1]VIII_CII_A_3_local2!$T:$T)</f>
        <v>1.2797104320000003</v>
      </c>
      <c r="M47" s="866" t="s">
        <v>2433</v>
      </c>
      <c r="GW47" s="39"/>
      <c r="GX47" s="39"/>
      <c r="GY47" s="39"/>
    </row>
    <row r="48" spans="1:207">
      <c r="A48" s="8"/>
      <c r="B48" s="1585"/>
      <c r="C48" s="1192"/>
      <c r="D48" s="63" t="s">
        <v>90</v>
      </c>
      <c r="E48" s="140" t="s">
        <v>157</v>
      </c>
      <c r="F48" s="177">
        <f>_xlfn.XLOOKUP(M48,[1]VIII_CII_A_3_local2!$AI:$AI,[1]VIII_CII_A_3_local2!$T:$T)</f>
        <v>1.2441461760000001</v>
      </c>
      <c r="M48" s="866" t="s">
        <v>2434</v>
      </c>
      <c r="GW48" s="39"/>
      <c r="GX48" s="39"/>
      <c r="GY48" s="39"/>
    </row>
    <row r="49" spans="1:207">
      <c r="A49" s="8"/>
      <c r="B49" s="54" t="s">
        <v>271</v>
      </c>
      <c r="C49" s="140" t="s">
        <v>469</v>
      </c>
      <c r="D49" s="157"/>
      <c r="E49" s="140" t="s">
        <v>157</v>
      </c>
      <c r="F49" s="177">
        <f>_xlfn.XLOOKUP(M49,[1]VIII_CII_A_3_local2!$AI:$AI,[1]VIII_CII_A_3_local2!$T:$T)</f>
        <v>1.3548934198800004</v>
      </c>
      <c r="M49" s="866" t="s">
        <v>2435</v>
      </c>
      <c r="GW49" s="39"/>
      <c r="GX49" s="39"/>
      <c r="GY49" s="39"/>
    </row>
    <row r="50" spans="1:207" ht="25.5">
      <c r="A50" s="8"/>
      <c r="B50" s="54" t="s">
        <v>272</v>
      </c>
      <c r="C50" s="63" t="s">
        <v>821</v>
      </c>
      <c r="D50" s="142"/>
      <c r="E50" s="140" t="s">
        <v>157</v>
      </c>
      <c r="F50" s="177">
        <f>_xlfn.XLOOKUP(M50,[1]VIII_CII_A_3_local2!$AI:$AI,[1]VIII_CII_A_3_local2!$T:$T)</f>
        <v>1.2797104320000003</v>
      </c>
      <c r="M50" s="866" t="s">
        <v>2436</v>
      </c>
      <c r="GW50" s="39"/>
      <c r="GX50" s="39"/>
      <c r="GY50" s="39"/>
    </row>
    <row r="51" spans="1:207">
      <c r="A51" s="8"/>
      <c r="B51" s="54" t="s">
        <v>274</v>
      </c>
      <c r="C51" s="140" t="s">
        <v>822</v>
      </c>
      <c r="D51" s="157"/>
      <c r="E51" s="140" t="s">
        <v>157</v>
      </c>
      <c r="F51" s="177">
        <f>_xlfn.XLOOKUP(M51,[1]VIII_CII_A_3_local2!$AI:$AI,[1]VIII_CII_A_3_local2!$T:$T)</f>
        <v>1.2797104320000003</v>
      </c>
      <c r="M51" s="866" t="s">
        <v>2437</v>
      </c>
      <c r="GW51" s="39"/>
      <c r="GX51" s="39"/>
      <c r="GY51" s="39"/>
    </row>
    <row r="52" spans="1:207">
      <c r="A52" s="8"/>
      <c r="B52" s="1583" t="s">
        <v>403</v>
      </c>
      <c r="C52" s="1403" t="s">
        <v>470</v>
      </c>
      <c r="D52" s="63" t="s">
        <v>89</v>
      </c>
      <c r="E52" s="140" t="s">
        <v>157</v>
      </c>
      <c r="F52" s="177">
        <f>_xlfn.XLOOKUP(M52,[1]VIII_CII_A_3_local2!$AI:$AI,[1]VIII_CII_A_3_local2!$T:$T)</f>
        <v>1.2797104320000003</v>
      </c>
      <c r="M52" s="866" t="s">
        <v>2438</v>
      </c>
      <c r="GW52" s="39"/>
      <c r="GX52" s="39"/>
      <c r="GY52" s="39"/>
    </row>
    <row r="53" spans="1:207">
      <c r="A53" s="8"/>
      <c r="B53" s="1585"/>
      <c r="C53" s="1192"/>
      <c r="D53" s="63" t="s">
        <v>387</v>
      </c>
      <c r="E53" s="140" t="s">
        <v>157</v>
      </c>
      <c r="F53" s="177">
        <f>_xlfn.XLOOKUP(M53,[1]VIII_CII_A_3_local2!$AI:$AI,[1]VIII_CII_A_3_local2!$T:$T)</f>
        <v>1.2441461760000001</v>
      </c>
      <c r="M53" s="866" t="s">
        <v>2439</v>
      </c>
      <c r="GW53" s="39"/>
      <c r="GX53" s="39"/>
      <c r="GY53" s="39"/>
    </row>
    <row r="54" spans="1:207">
      <c r="A54" s="8"/>
      <c r="B54" s="1583" t="s">
        <v>404</v>
      </c>
      <c r="C54" s="1403" t="s">
        <v>876</v>
      </c>
      <c r="D54" s="63" t="s">
        <v>89</v>
      </c>
      <c r="E54" s="140" t="s">
        <v>157</v>
      </c>
      <c r="F54" s="177">
        <f>_xlfn.XLOOKUP(M54,[1]VIII_CII_A_3_local2!$AI:$AI,[1]VIII_CII_A_3_local2!$T:$T)</f>
        <v>1.3548934198800004</v>
      </c>
      <c r="M54" s="866" t="s">
        <v>2440</v>
      </c>
      <c r="GW54" s="39"/>
      <c r="GX54" s="39"/>
      <c r="GY54" s="39"/>
    </row>
    <row r="55" spans="1:207">
      <c r="A55" s="8"/>
      <c r="B55" s="1585"/>
      <c r="C55" s="1192"/>
      <c r="D55" s="63" t="s">
        <v>90</v>
      </c>
      <c r="E55" s="140" t="s">
        <v>157</v>
      </c>
      <c r="F55" s="177">
        <f>_xlfn.XLOOKUP(M55,[1]VIII_CII_A_3_local2!$AI:$AI,[1]VIII_CII_A_3_local2!$T:$T)</f>
        <v>1.2797104320000003</v>
      </c>
      <c r="M55" s="866" t="s">
        <v>2441</v>
      </c>
      <c r="GW55" s="39"/>
      <c r="GX55" s="39"/>
      <c r="GY55" s="39"/>
    </row>
    <row r="56" spans="1:207">
      <c r="A56" s="8"/>
      <c r="B56" s="1583" t="s">
        <v>405</v>
      </c>
      <c r="C56" s="1403" t="s">
        <v>877</v>
      </c>
      <c r="D56" s="63" t="s">
        <v>89</v>
      </c>
      <c r="E56" s="140" t="s">
        <v>157</v>
      </c>
      <c r="F56" s="177">
        <f>_xlfn.XLOOKUP(M56,[1]VIII_CII_A_3_local2!$AI:$AI,[1]VIII_CII_A_3_local2!$T:$T)</f>
        <v>1.3548934198800004</v>
      </c>
      <c r="M56" s="866" t="s">
        <v>2442</v>
      </c>
      <c r="GW56" s="39"/>
      <c r="GX56" s="39"/>
      <c r="GY56" s="39"/>
    </row>
    <row r="57" spans="1:207">
      <c r="A57" s="8"/>
      <c r="B57" s="1585"/>
      <c r="C57" s="1192"/>
      <c r="D57" s="63" t="s">
        <v>90</v>
      </c>
      <c r="E57" s="152" t="s">
        <v>157</v>
      </c>
      <c r="F57" s="177">
        <f>_xlfn.XLOOKUP(M57,[1]VIII_CII_A_3_local2!$AI:$AI,[1]VIII_CII_A_3_local2!$T:$T)</f>
        <v>1.2797104320000003</v>
      </c>
      <c r="H57" s="117"/>
      <c r="K57" s="83"/>
      <c r="M57" s="866" t="s">
        <v>2443</v>
      </c>
      <c r="GW57" s="39"/>
      <c r="GX57" s="39"/>
      <c r="GY57" s="39"/>
    </row>
    <row r="58" spans="1:207">
      <c r="A58" s="8"/>
      <c r="B58" s="1388" t="s">
        <v>406</v>
      </c>
      <c r="C58" s="1403" t="s">
        <v>824</v>
      </c>
      <c r="D58" s="63" t="s">
        <v>89</v>
      </c>
      <c r="E58" s="152" t="s">
        <v>157</v>
      </c>
      <c r="F58" s="177">
        <f>_xlfn.XLOOKUP(M58,[1]VIII_CII_A_3_local2!$AI:$AI,[1]VIII_CII_A_3_local2!$T:$T)</f>
        <v>1.3548934198800004</v>
      </c>
      <c r="H58" s="465"/>
      <c r="I58" s="465"/>
      <c r="J58" s="465"/>
      <c r="K58" s="465"/>
      <c r="L58" s="465"/>
      <c r="M58" s="866" t="s">
        <v>2444</v>
      </c>
      <c r="N58" s="465"/>
      <c r="O58" s="465"/>
      <c r="P58" s="465"/>
      <c r="GW58" s="39"/>
      <c r="GX58" s="39"/>
      <c r="GY58" s="39"/>
    </row>
    <row r="59" spans="1:207">
      <c r="A59" s="8"/>
      <c r="B59" s="1389"/>
      <c r="C59" s="1191"/>
      <c r="D59" s="63" t="s">
        <v>90</v>
      </c>
      <c r="E59" s="152" t="s">
        <v>157</v>
      </c>
      <c r="F59" s="177">
        <f>_xlfn.XLOOKUP(M59,[1]VIII_CII_A_3_local2!$AI:$AI,[1]VIII_CII_A_3_local2!$T:$T)</f>
        <v>1.2797104320000003</v>
      </c>
      <c r="H59" s="465"/>
      <c r="I59" s="465"/>
      <c r="J59" s="465"/>
      <c r="K59" s="465"/>
      <c r="L59" s="465"/>
      <c r="M59" s="866" t="s">
        <v>2445</v>
      </c>
      <c r="N59" s="465"/>
      <c r="O59" s="465"/>
      <c r="P59" s="465"/>
      <c r="GW59" s="39"/>
      <c r="GX59" s="39"/>
      <c r="GY59" s="39"/>
    </row>
    <row r="60" spans="1:207">
      <c r="A60" s="8"/>
      <c r="B60" s="1389"/>
      <c r="C60" s="1191"/>
      <c r="D60" s="63" t="s">
        <v>485</v>
      </c>
      <c r="E60" s="152" t="s">
        <v>157</v>
      </c>
      <c r="F60" s="177">
        <f>_xlfn.XLOOKUP(M60,[1]VIII_CII_A_3_local2!$AI:$AI,[1]VIII_CII_A_3_local2!$T:$T)</f>
        <v>1.2441461760000001</v>
      </c>
      <c r="H60" s="465"/>
      <c r="I60" s="465"/>
      <c r="J60" s="465"/>
      <c r="K60" s="465"/>
      <c r="L60" s="465"/>
      <c r="M60" s="866" t="s">
        <v>2446</v>
      </c>
      <c r="N60" s="465"/>
      <c r="O60" s="465"/>
      <c r="P60" s="465"/>
      <c r="GW60" s="39"/>
      <c r="GX60" s="39"/>
      <c r="GY60" s="39"/>
    </row>
    <row r="61" spans="1:207">
      <c r="A61" s="8"/>
      <c r="B61" s="1390"/>
      <c r="C61" s="1192"/>
      <c r="D61" s="63" t="s">
        <v>823</v>
      </c>
      <c r="E61" s="152" t="s">
        <v>157</v>
      </c>
      <c r="F61" s="177">
        <f>_xlfn.XLOOKUP(M61,[1]VIII_CII_A_3_local2!$AI:$AI,[1]VIII_CII_A_3_local2!$T:$T)</f>
        <v>1.21926325248</v>
      </c>
      <c r="M61" s="866" t="s">
        <v>2447</v>
      </c>
      <c r="GW61" s="39"/>
      <c r="GX61" s="39"/>
      <c r="GY61" s="39"/>
    </row>
    <row r="62" spans="1:207">
      <c r="A62" s="8"/>
      <c r="B62" s="1388" t="s">
        <v>407</v>
      </c>
      <c r="C62" s="1403" t="s">
        <v>878</v>
      </c>
      <c r="D62" s="63" t="s">
        <v>89</v>
      </c>
      <c r="E62" s="152" t="s">
        <v>157</v>
      </c>
      <c r="F62" s="177">
        <f>_xlfn.XLOOKUP(M62,[1]VIII_CII_A_3_local2!$AI:$AI,[1]VIII_CII_A_3_local2!$T:$T)</f>
        <v>1.2441461760000001</v>
      </c>
      <c r="M62" s="866" t="s">
        <v>2448</v>
      </c>
      <c r="GW62" s="39"/>
      <c r="GX62" s="39"/>
      <c r="GY62" s="39"/>
    </row>
    <row r="63" spans="1:207" ht="25.5">
      <c r="A63" s="8"/>
      <c r="B63" s="1390"/>
      <c r="C63" s="1192"/>
      <c r="D63" s="63" t="s">
        <v>825</v>
      </c>
      <c r="E63" s="140" t="s">
        <v>157</v>
      </c>
      <c r="F63" s="177">
        <f>_xlfn.XLOOKUP(M63,[1]VIII_CII_A_3_local2!$AI:$AI,[1]VIII_CII_A_3_local2!$T:$T)</f>
        <v>1.1135877321599998</v>
      </c>
      <c r="M63" s="866" t="s">
        <v>2449</v>
      </c>
      <c r="GW63" s="39"/>
      <c r="GX63" s="39"/>
      <c r="GY63" s="39"/>
    </row>
    <row r="64" spans="1:207" s="40" customFormat="1" ht="21.75" customHeight="1">
      <c r="B64" s="1586" t="s">
        <v>2831</v>
      </c>
      <c r="C64" s="1587"/>
      <c r="D64" s="1587"/>
      <c r="E64" s="1587"/>
      <c r="F64" s="1588"/>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row>
    <row r="65" spans="1:221" s="39" customFormat="1">
      <c r="B65" s="1388" t="s">
        <v>408</v>
      </c>
      <c r="C65" s="1190" t="s">
        <v>826</v>
      </c>
      <c r="D65" s="63" t="s">
        <v>89</v>
      </c>
      <c r="E65" s="140" t="s">
        <v>157</v>
      </c>
      <c r="F65" s="177">
        <f>_xlfn.XLOOKUP(M65,[1]VIII_CII_A_3_local2!$AI:$AI,[1]VIII_CII_A_3_local2!$T:$T)</f>
        <v>1.4971203603124998</v>
      </c>
      <c r="M65" s="866" t="s">
        <v>2450</v>
      </c>
      <c r="GZ65" s="8"/>
      <c r="HA65" s="8"/>
      <c r="HB65" s="8"/>
      <c r="HC65" s="8"/>
      <c r="HD65" s="8"/>
      <c r="HE65" s="8"/>
      <c r="HF65" s="8"/>
      <c r="HG65" s="8"/>
      <c r="HH65" s="8"/>
      <c r="HI65" s="8"/>
      <c r="HJ65" s="8"/>
      <c r="HK65" s="8"/>
      <c r="HL65" s="8"/>
      <c r="HM65" s="8"/>
    </row>
    <row r="66" spans="1:221" s="39" customFormat="1">
      <c r="B66" s="1389"/>
      <c r="C66" s="1191"/>
      <c r="D66" s="63" t="s">
        <v>90</v>
      </c>
      <c r="E66" s="140" t="s">
        <v>157</v>
      </c>
      <c r="F66" s="177">
        <f>_xlfn.XLOOKUP(M66,[1]VIII_CII_A_3_local2!$AI:$AI,[1]VIII_CII_A_3_local2!$T:$T)</f>
        <v>1.4183782000850003</v>
      </c>
      <c r="M66" s="866" t="s">
        <v>2451</v>
      </c>
      <c r="GZ66" s="8"/>
      <c r="HA66" s="8"/>
      <c r="HB66" s="8"/>
      <c r="HC66" s="8"/>
      <c r="HD66" s="8"/>
      <c r="HE66" s="8"/>
      <c r="HF66" s="8"/>
      <c r="HG66" s="8"/>
      <c r="HH66" s="8"/>
      <c r="HI66" s="8"/>
      <c r="HJ66" s="8"/>
      <c r="HK66" s="8"/>
      <c r="HL66" s="8"/>
      <c r="HM66" s="8"/>
    </row>
    <row r="67" spans="1:221" s="39" customFormat="1">
      <c r="B67" s="1390"/>
      <c r="C67" s="1192"/>
      <c r="D67" s="63" t="s">
        <v>485</v>
      </c>
      <c r="E67" s="140" t="s">
        <v>157</v>
      </c>
      <c r="F67" s="177">
        <f>_xlfn.XLOOKUP(M67,[1]VIII_CII_A_3_local2!$AI:$AI,[1]VIII_CII_A_3_local2!$T:$T)</f>
        <v>1.3396724440000001</v>
      </c>
      <c r="M67" s="866" t="s">
        <v>2452</v>
      </c>
      <c r="GZ67" s="8"/>
      <c r="HA67" s="8"/>
      <c r="HB67" s="8"/>
      <c r="HC67" s="8"/>
      <c r="HD67" s="8"/>
      <c r="HE67" s="8"/>
      <c r="HF67" s="8"/>
      <c r="HG67" s="8"/>
      <c r="HH67" s="8"/>
      <c r="HI67" s="8"/>
      <c r="HJ67" s="8"/>
      <c r="HK67" s="8"/>
      <c r="HL67" s="8"/>
      <c r="HM67" s="8"/>
    </row>
    <row r="68" spans="1:221" ht="26.1" customHeight="1">
      <c r="A68" s="8"/>
      <c r="B68" s="1586" t="s">
        <v>2832</v>
      </c>
      <c r="C68" s="1587"/>
      <c r="D68" s="1587"/>
      <c r="E68" s="1587"/>
      <c r="F68" s="1588"/>
      <c r="GW68" s="39"/>
      <c r="GX68" s="39"/>
      <c r="GY68" s="39"/>
    </row>
    <row r="69" spans="1:221" s="41" customFormat="1">
      <c r="B69" s="155" t="s">
        <v>409</v>
      </c>
      <c r="C69" s="121" t="s">
        <v>472</v>
      </c>
      <c r="D69" s="63" t="s">
        <v>324</v>
      </c>
      <c r="E69" s="63" t="s">
        <v>157</v>
      </c>
      <c r="F69" s="447">
        <f>_xlfn.XLOOKUP(M69,[1]VIII_CII_A_3_local2!$AI:$AI,[1]VIII_CII_A_3_local2!$T:$T)</f>
        <v>1.8443072535211265</v>
      </c>
      <c r="M69" s="866" t="s">
        <v>2453</v>
      </c>
      <c r="GZ69" s="40"/>
      <c r="HA69" s="40"/>
      <c r="HB69" s="40"/>
      <c r="HC69" s="40"/>
      <c r="HD69" s="40"/>
      <c r="HE69" s="40"/>
      <c r="HF69" s="40"/>
      <c r="HG69" s="40"/>
      <c r="HH69" s="40"/>
      <c r="HI69" s="40"/>
      <c r="HJ69" s="40"/>
      <c r="HK69" s="40"/>
      <c r="HL69" s="40"/>
      <c r="HM69" s="40"/>
    </row>
    <row r="70" spans="1:221" s="41" customFormat="1">
      <c r="B70" s="155" t="s">
        <v>410</v>
      </c>
      <c r="C70" s="121" t="s">
        <v>473</v>
      </c>
      <c r="D70" s="63" t="s">
        <v>324</v>
      </c>
      <c r="E70" s="63" t="s">
        <v>157</v>
      </c>
      <c r="F70" s="447">
        <f>_xlfn.XLOOKUP(M70,[1]VIII_CII_A_3_local2!$AI:$AI,[1]VIII_CII_A_3_local2!$T:$T)</f>
        <v>1.75209189084507</v>
      </c>
      <c r="M70" s="866" t="s">
        <v>2454</v>
      </c>
      <c r="GZ70" s="40"/>
      <c r="HA70" s="40"/>
      <c r="HB70" s="40"/>
      <c r="HC70" s="40"/>
      <c r="HD70" s="40"/>
      <c r="HE70" s="40"/>
      <c r="HF70" s="40"/>
      <c r="HG70" s="40"/>
      <c r="HH70" s="40"/>
      <c r="HI70" s="40"/>
      <c r="HJ70" s="40"/>
      <c r="HK70" s="40"/>
      <c r="HL70" s="40"/>
      <c r="HM70" s="40"/>
    </row>
    <row r="71" spans="1:221" s="39" customFormat="1">
      <c r="B71" s="155" t="s">
        <v>411</v>
      </c>
      <c r="C71" s="149" t="s">
        <v>827</v>
      </c>
      <c r="D71" s="63" t="s">
        <v>324</v>
      </c>
      <c r="E71" s="140" t="s">
        <v>157</v>
      </c>
      <c r="F71" s="437">
        <f>_xlfn.XLOOKUP(M71,[1]VIII_CII_A_3_local2!$AI:$AI,[1]VIII_CII_A_3_local2!$T:$T)</f>
        <v>1.75209189084507</v>
      </c>
      <c r="M71" s="866" t="s">
        <v>2455</v>
      </c>
      <c r="GZ71" s="8"/>
      <c r="HA71" s="8"/>
      <c r="HB71" s="8"/>
      <c r="HC71" s="8"/>
      <c r="HD71" s="8"/>
      <c r="HE71" s="8"/>
      <c r="HF71" s="8"/>
      <c r="HG71" s="8"/>
      <c r="HH71" s="8"/>
      <c r="HI71" s="8"/>
      <c r="HJ71" s="8"/>
      <c r="HK71" s="8"/>
      <c r="HL71" s="8"/>
      <c r="HM71" s="8"/>
    </row>
    <row r="72" spans="1:221" s="39" customFormat="1">
      <c r="B72" s="155" t="s">
        <v>412</v>
      </c>
      <c r="C72" s="149" t="s">
        <v>474</v>
      </c>
      <c r="D72" s="63" t="s">
        <v>324</v>
      </c>
      <c r="E72" s="140" t="s">
        <v>157</v>
      </c>
      <c r="F72" s="437">
        <f>_xlfn.XLOOKUP(M72,[1]VIII_CII_A_3_local2!$AI:$AI,[1]VIII_CII_A_3_local2!$T:$T)</f>
        <v>1.3548934198800004</v>
      </c>
      <c r="M72" s="866" t="s">
        <v>2456</v>
      </c>
      <c r="GZ72" s="8"/>
      <c r="HA72" s="8"/>
      <c r="HB72" s="8"/>
      <c r="HC72" s="8"/>
      <c r="HD72" s="8"/>
      <c r="HE72" s="8"/>
      <c r="HF72" s="8"/>
      <c r="HG72" s="8"/>
      <c r="HH72" s="8"/>
      <c r="HI72" s="8"/>
      <c r="HJ72" s="8"/>
      <c r="HK72" s="8"/>
      <c r="HL72" s="8"/>
      <c r="HM72" s="8"/>
    </row>
    <row r="73" spans="1:221" s="83" customFormat="1">
      <c r="B73" s="155" t="s">
        <v>413</v>
      </c>
      <c r="C73" s="149" t="s">
        <v>475</v>
      </c>
      <c r="D73" s="63" t="s">
        <v>324</v>
      </c>
      <c r="E73" s="140" t="s">
        <v>157</v>
      </c>
      <c r="F73" s="437">
        <f>_xlfn.XLOOKUP(M73,[1]VIII_CII_A_3_local2!$AI:$AI,[1]VIII_CII_A_3_local2!$T:$T)</f>
        <v>1.2441461760000001</v>
      </c>
      <c r="G73" s="39"/>
      <c r="H73" s="39"/>
      <c r="I73" s="39"/>
      <c r="J73" s="39"/>
      <c r="L73" s="39"/>
      <c r="M73" s="866" t="s">
        <v>2457</v>
      </c>
      <c r="N73" s="39"/>
      <c r="O73" s="39"/>
      <c r="P73" s="39"/>
      <c r="Q73" s="39"/>
      <c r="R73" s="39"/>
      <c r="S73" s="39"/>
      <c r="T73" s="39"/>
      <c r="U73" s="39"/>
      <c r="V73" s="39"/>
      <c r="W73" s="39"/>
      <c r="X73" s="39"/>
      <c r="Y73" s="39"/>
      <c r="Z73" s="39"/>
      <c r="AA73" s="39"/>
      <c r="AB73" s="39"/>
      <c r="AC73" s="39"/>
      <c r="AD73" s="39"/>
      <c r="AE73" s="39"/>
      <c r="AF73" s="39"/>
      <c r="AG73" s="39"/>
      <c r="AH73" s="39"/>
      <c r="AI73" s="39"/>
      <c r="AJ73" s="39"/>
      <c r="AK73" s="39"/>
      <c r="AL73" s="39"/>
      <c r="AM73" s="39"/>
      <c r="AN73" s="39"/>
      <c r="AO73" s="39"/>
      <c r="AP73" s="39"/>
      <c r="AQ73" s="39"/>
      <c r="AR73" s="39"/>
      <c r="AS73" s="39"/>
      <c r="AT73" s="39"/>
      <c r="AU73" s="39"/>
      <c r="AV73" s="39"/>
      <c r="AW73" s="39"/>
      <c r="AX73" s="39"/>
      <c r="AY73" s="39"/>
      <c r="AZ73" s="39"/>
      <c r="BA73" s="39"/>
      <c r="BB73" s="39"/>
      <c r="BC73" s="39"/>
      <c r="BD73" s="39"/>
      <c r="BE73" s="39"/>
      <c r="BF73" s="39"/>
      <c r="BG73" s="39"/>
      <c r="BH73" s="39"/>
      <c r="BI73" s="39"/>
      <c r="BJ73" s="39"/>
      <c r="BK73" s="39"/>
      <c r="BL73" s="39"/>
      <c r="BM73" s="39"/>
      <c r="BN73" s="39"/>
      <c r="BO73" s="39"/>
      <c r="BP73" s="39"/>
      <c r="BQ73" s="39"/>
      <c r="BR73" s="39"/>
      <c r="BS73" s="39"/>
      <c r="BT73" s="39"/>
      <c r="BU73" s="39"/>
      <c r="BV73" s="39"/>
      <c r="BW73" s="39"/>
      <c r="BX73" s="39"/>
      <c r="BY73" s="39"/>
      <c r="BZ73" s="39"/>
      <c r="CA73" s="39"/>
      <c r="CB73" s="39"/>
      <c r="CC73" s="39"/>
      <c r="CD73" s="39"/>
      <c r="CE73" s="39"/>
      <c r="CF73" s="39"/>
      <c r="CG73" s="39"/>
      <c r="CH73" s="39"/>
      <c r="CI73" s="39"/>
      <c r="CJ73" s="39"/>
      <c r="CK73" s="39"/>
      <c r="CL73" s="39"/>
      <c r="CM73" s="39"/>
      <c r="CN73" s="39"/>
      <c r="CO73" s="39"/>
      <c r="CP73" s="39"/>
      <c r="CQ73" s="39"/>
      <c r="CR73" s="39"/>
      <c r="CS73" s="39"/>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c r="DR73" s="39"/>
      <c r="DS73" s="39"/>
      <c r="DT73" s="39"/>
      <c r="DU73" s="39"/>
      <c r="DV73" s="39"/>
      <c r="DW73" s="39"/>
      <c r="DX73" s="39"/>
      <c r="DY73" s="39"/>
      <c r="DZ73" s="39"/>
      <c r="EA73" s="39"/>
      <c r="EB73" s="39"/>
      <c r="EC73" s="39"/>
      <c r="ED73" s="39"/>
      <c r="EE73" s="39"/>
      <c r="EF73" s="39"/>
      <c r="EG73" s="39"/>
      <c r="EH73" s="39"/>
      <c r="EI73" s="39"/>
      <c r="EJ73" s="39"/>
      <c r="EK73" s="39"/>
      <c r="EL73" s="39"/>
      <c r="EM73" s="39"/>
      <c r="EN73" s="39"/>
      <c r="EO73" s="39"/>
      <c r="EP73" s="39"/>
      <c r="EQ73" s="39"/>
      <c r="ER73" s="39"/>
      <c r="ES73" s="39"/>
      <c r="ET73" s="39"/>
      <c r="EU73" s="39"/>
      <c r="EV73" s="39"/>
      <c r="EW73" s="39"/>
      <c r="EX73" s="39"/>
      <c r="EY73" s="39"/>
      <c r="EZ73" s="39"/>
      <c r="FA73" s="39"/>
      <c r="FB73" s="39"/>
      <c r="FC73" s="39"/>
      <c r="FD73" s="39"/>
      <c r="FE73" s="39"/>
      <c r="FF73" s="39"/>
      <c r="FG73" s="39"/>
      <c r="FH73" s="39"/>
      <c r="FI73" s="39"/>
      <c r="FJ73" s="39"/>
      <c r="FK73" s="39"/>
      <c r="FL73" s="39"/>
      <c r="FM73" s="39"/>
      <c r="FN73" s="39"/>
      <c r="FO73" s="39"/>
      <c r="FP73" s="39"/>
      <c r="FQ73" s="39"/>
      <c r="FR73" s="39"/>
      <c r="FS73" s="39"/>
      <c r="FT73" s="39"/>
      <c r="FU73" s="39"/>
      <c r="FV73" s="39"/>
      <c r="FW73" s="39"/>
      <c r="FX73" s="39"/>
      <c r="FY73" s="39"/>
      <c r="FZ73" s="39"/>
      <c r="GA73" s="39"/>
      <c r="GB73" s="39"/>
      <c r="GC73" s="39"/>
      <c r="GD73" s="39"/>
      <c r="GE73" s="39"/>
      <c r="GF73" s="39"/>
      <c r="GG73" s="39"/>
      <c r="GH73" s="39"/>
      <c r="GI73" s="39"/>
      <c r="GJ73" s="39"/>
      <c r="GK73" s="39"/>
      <c r="GL73" s="39"/>
      <c r="GM73" s="39"/>
      <c r="GN73" s="39"/>
      <c r="GO73" s="39"/>
      <c r="GP73" s="39"/>
      <c r="GQ73" s="39"/>
      <c r="GR73" s="39"/>
      <c r="GS73" s="39"/>
      <c r="GT73" s="39"/>
      <c r="GU73" s="39"/>
      <c r="GV73" s="39"/>
      <c r="GW73" s="39"/>
      <c r="GX73" s="39"/>
      <c r="GY73" s="39"/>
      <c r="GZ73" s="8"/>
      <c r="HA73" s="8"/>
      <c r="HB73" s="8"/>
      <c r="HC73" s="8"/>
      <c r="HD73" s="8"/>
      <c r="HE73" s="8"/>
      <c r="HF73" s="8"/>
      <c r="HG73" s="8"/>
      <c r="HH73" s="8"/>
      <c r="HI73" s="8"/>
      <c r="HJ73" s="8"/>
      <c r="HK73" s="8"/>
      <c r="HL73" s="8"/>
      <c r="HM73" s="8"/>
    </row>
    <row r="74" spans="1:221" s="83" customFormat="1">
      <c r="B74" s="155" t="s">
        <v>414</v>
      </c>
      <c r="C74" s="149" t="s">
        <v>476</v>
      </c>
      <c r="D74" s="63" t="s">
        <v>324</v>
      </c>
      <c r="E74" s="140" t="s">
        <v>157</v>
      </c>
      <c r="F74" s="437">
        <f>_xlfn.XLOOKUP(M74,[1]VIII_CII_A_3_local2!$AI:$AI,[1]VIII_CII_A_3_local2!$T:$T)</f>
        <v>1.6644872963028163</v>
      </c>
      <c r="G74" s="39"/>
      <c r="H74" s="39"/>
      <c r="I74" s="39"/>
      <c r="J74" s="39"/>
      <c r="L74" s="39"/>
      <c r="M74" s="866" t="s">
        <v>2458</v>
      </c>
      <c r="N74" s="39"/>
      <c r="O74" s="39"/>
      <c r="P74" s="39"/>
      <c r="Q74" s="39"/>
      <c r="R74" s="39"/>
      <c r="S74" s="39"/>
      <c r="T74" s="39"/>
      <c r="U74" s="39"/>
      <c r="V74" s="39"/>
      <c r="W74" s="39"/>
      <c r="X74" s="39"/>
      <c r="Y74" s="39"/>
      <c r="Z74" s="39"/>
      <c r="AA74" s="39"/>
      <c r="AB74" s="39"/>
      <c r="AC74" s="39"/>
      <c r="AD74" s="39"/>
      <c r="AE74" s="39"/>
      <c r="AF74" s="39"/>
      <c r="AG74" s="39"/>
      <c r="AH74" s="39"/>
      <c r="AI74" s="39"/>
      <c r="AJ74" s="39"/>
      <c r="AK74" s="39"/>
      <c r="AL74" s="39"/>
      <c r="AM74" s="39"/>
      <c r="AN74" s="39"/>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c r="BM74" s="39"/>
      <c r="BN74" s="39"/>
      <c r="BO74" s="39"/>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c r="DR74" s="39"/>
      <c r="DS74" s="39"/>
      <c r="DT74" s="39"/>
      <c r="DU74" s="39"/>
      <c r="DV74" s="39"/>
      <c r="DW74" s="39"/>
      <c r="DX74" s="39"/>
      <c r="DY74" s="39"/>
      <c r="DZ74" s="39"/>
      <c r="EA74" s="39"/>
      <c r="EB74" s="39"/>
      <c r="EC74" s="39"/>
      <c r="ED74" s="39"/>
      <c r="EE74" s="39"/>
      <c r="EF74" s="39"/>
      <c r="EG74" s="39"/>
      <c r="EH74" s="39"/>
      <c r="EI74" s="39"/>
      <c r="EJ74" s="39"/>
      <c r="EK74" s="39"/>
      <c r="EL74" s="39"/>
      <c r="EM74" s="39"/>
      <c r="EN74" s="39"/>
      <c r="EO74" s="39"/>
      <c r="EP74" s="39"/>
      <c r="EQ74" s="39"/>
      <c r="ER74" s="39"/>
      <c r="ES74" s="39"/>
      <c r="ET74" s="39"/>
      <c r="EU74" s="39"/>
      <c r="EV74" s="39"/>
      <c r="EW74" s="39"/>
      <c r="EX74" s="39"/>
      <c r="EY74" s="39"/>
      <c r="EZ74" s="39"/>
      <c r="FA74" s="39"/>
      <c r="FB74" s="39"/>
      <c r="FC74" s="39"/>
      <c r="FD74" s="39"/>
      <c r="FE74" s="39"/>
      <c r="FF74" s="39"/>
      <c r="FG74" s="39"/>
      <c r="FH74" s="39"/>
      <c r="FI74" s="39"/>
      <c r="FJ74" s="39"/>
      <c r="FK74" s="39"/>
      <c r="FL74" s="39"/>
      <c r="FM74" s="39"/>
      <c r="FN74" s="39"/>
      <c r="FO74" s="39"/>
      <c r="FP74" s="39"/>
      <c r="FQ74" s="39"/>
      <c r="FR74" s="39"/>
      <c r="FS74" s="39"/>
      <c r="FT74" s="39"/>
      <c r="FU74" s="39"/>
      <c r="FV74" s="39"/>
      <c r="FW74" s="39"/>
      <c r="FX74" s="39"/>
      <c r="FY74" s="39"/>
      <c r="FZ74" s="39"/>
      <c r="GA74" s="39"/>
      <c r="GB74" s="39"/>
      <c r="GC74" s="39"/>
      <c r="GD74" s="39"/>
      <c r="GE74" s="39"/>
      <c r="GF74" s="39"/>
      <c r="GG74" s="39"/>
      <c r="GH74" s="39"/>
      <c r="GI74" s="39"/>
      <c r="GJ74" s="39"/>
      <c r="GK74" s="39"/>
      <c r="GL74" s="39"/>
      <c r="GM74" s="39"/>
      <c r="GN74" s="39"/>
      <c r="GO74" s="39"/>
      <c r="GP74" s="39"/>
      <c r="GQ74" s="39"/>
      <c r="GR74" s="39"/>
      <c r="GS74" s="39"/>
      <c r="GT74" s="39"/>
      <c r="GU74" s="39"/>
      <c r="GV74" s="39"/>
      <c r="GW74" s="39"/>
      <c r="GX74" s="39"/>
      <c r="GY74" s="39"/>
      <c r="GZ74" s="8"/>
      <c r="HA74" s="8"/>
      <c r="HB74" s="8"/>
      <c r="HC74" s="8"/>
      <c r="HD74" s="8"/>
      <c r="HE74" s="8"/>
      <c r="HF74" s="8"/>
      <c r="HG74" s="8"/>
      <c r="HH74" s="8"/>
      <c r="HI74" s="8"/>
      <c r="HJ74" s="8"/>
      <c r="HK74" s="8"/>
      <c r="HL74" s="8"/>
      <c r="HM74" s="8"/>
    </row>
    <row r="75" spans="1:221" s="83" customFormat="1">
      <c r="B75" s="155" t="s">
        <v>415</v>
      </c>
      <c r="C75" s="149" t="s">
        <v>477</v>
      </c>
      <c r="D75" s="63" t="s">
        <v>324</v>
      </c>
      <c r="E75" s="140" t="s">
        <v>157</v>
      </c>
      <c r="F75" s="437">
        <f>_xlfn.XLOOKUP(M75,[1]VIII_CII_A_3_local2!$AI:$AI,[1]VIII_CII_A_3_local2!$T:$T)</f>
        <v>1.6644872963028163</v>
      </c>
      <c r="G75" s="39"/>
      <c r="H75" s="39"/>
      <c r="I75" s="39"/>
      <c r="J75" s="39"/>
      <c r="L75" s="39"/>
      <c r="M75" s="866" t="s">
        <v>2459</v>
      </c>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9"/>
      <c r="CH75" s="39"/>
      <c r="CI75" s="39"/>
      <c r="CJ75" s="39"/>
      <c r="CK75" s="39"/>
      <c r="CL75" s="39"/>
      <c r="CM75" s="39"/>
      <c r="CN75" s="39"/>
      <c r="CO75" s="39"/>
      <c r="CP75" s="39"/>
      <c r="CQ75" s="39"/>
      <c r="CR75" s="39"/>
      <c r="CS75" s="39"/>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c r="DR75" s="39"/>
      <c r="DS75" s="39"/>
      <c r="DT75" s="39"/>
      <c r="DU75" s="39"/>
      <c r="DV75" s="39"/>
      <c r="DW75" s="39"/>
      <c r="DX75" s="39"/>
      <c r="DY75" s="39"/>
      <c r="DZ75" s="39"/>
      <c r="EA75" s="39"/>
      <c r="EB75" s="39"/>
      <c r="EC75" s="39"/>
      <c r="ED75" s="39"/>
      <c r="EE75" s="39"/>
      <c r="EF75" s="39"/>
      <c r="EG75" s="39"/>
      <c r="EH75" s="39"/>
      <c r="EI75" s="39"/>
      <c r="EJ75" s="39"/>
      <c r="EK75" s="39"/>
      <c r="EL75" s="39"/>
      <c r="EM75" s="39"/>
      <c r="EN75" s="39"/>
      <c r="EO75" s="39"/>
      <c r="EP75" s="39"/>
      <c r="EQ75" s="39"/>
      <c r="ER75" s="39"/>
      <c r="ES75" s="39"/>
      <c r="ET75" s="39"/>
      <c r="EU75" s="39"/>
      <c r="EV75" s="39"/>
      <c r="EW75" s="39"/>
      <c r="EX75" s="39"/>
      <c r="EY75" s="39"/>
      <c r="EZ75" s="39"/>
      <c r="FA75" s="39"/>
      <c r="FB75" s="39"/>
      <c r="FC75" s="39"/>
      <c r="FD75" s="39"/>
      <c r="FE75" s="39"/>
      <c r="FF75" s="39"/>
      <c r="FG75" s="39"/>
      <c r="FH75" s="39"/>
      <c r="FI75" s="39"/>
      <c r="FJ75" s="39"/>
      <c r="FK75" s="39"/>
      <c r="FL75" s="39"/>
      <c r="FM75" s="39"/>
      <c r="FN75" s="39"/>
      <c r="FO75" s="39"/>
      <c r="FP75" s="39"/>
      <c r="FQ75" s="39"/>
      <c r="FR75" s="39"/>
      <c r="FS75" s="39"/>
      <c r="FT75" s="39"/>
      <c r="FU75" s="39"/>
      <c r="FV75" s="39"/>
      <c r="FW75" s="39"/>
      <c r="FX75" s="39"/>
      <c r="FY75" s="39"/>
      <c r="FZ75" s="39"/>
      <c r="GA75" s="39"/>
      <c r="GB75" s="39"/>
      <c r="GC75" s="39"/>
      <c r="GD75" s="39"/>
      <c r="GE75" s="39"/>
      <c r="GF75" s="39"/>
      <c r="GG75" s="39"/>
      <c r="GH75" s="39"/>
      <c r="GI75" s="39"/>
      <c r="GJ75" s="39"/>
      <c r="GK75" s="39"/>
      <c r="GL75" s="39"/>
      <c r="GM75" s="39"/>
      <c r="GN75" s="39"/>
      <c r="GO75" s="39"/>
      <c r="GP75" s="39"/>
      <c r="GQ75" s="39"/>
      <c r="GR75" s="39"/>
      <c r="GS75" s="39"/>
      <c r="GT75" s="39"/>
      <c r="GU75" s="39"/>
      <c r="GV75" s="39"/>
      <c r="GW75" s="39"/>
      <c r="GX75" s="39"/>
      <c r="GY75" s="39"/>
      <c r="GZ75" s="8"/>
      <c r="HA75" s="8"/>
      <c r="HB75" s="8"/>
      <c r="HC75" s="8"/>
      <c r="HD75" s="8"/>
      <c r="HE75" s="8"/>
      <c r="HF75" s="8"/>
      <c r="HG75" s="8"/>
      <c r="HH75" s="8"/>
      <c r="HI75" s="8"/>
      <c r="HJ75" s="8"/>
      <c r="HK75" s="8"/>
      <c r="HL75" s="8"/>
      <c r="HM75" s="8"/>
    </row>
    <row r="76" spans="1:221" s="83" customFormat="1">
      <c r="B76" s="155" t="s">
        <v>416</v>
      </c>
      <c r="C76" s="149" t="s">
        <v>478</v>
      </c>
      <c r="D76" s="63" t="s">
        <v>324</v>
      </c>
      <c r="E76" s="140" t="s">
        <v>157</v>
      </c>
      <c r="F76" s="437">
        <f>_xlfn.XLOOKUP(M76,[1]VIII_CII_A_3_local2!$AI:$AI,[1]VIII_CII_A_3_local2!$T:$T)</f>
        <v>1.3548934198800004</v>
      </c>
      <c r="G76" s="39"/>
      <c r="H76" s="39"/>
      <c r="I76" s="39"/>
      <c r="J76" s="39"/>
      <c r="L76" s="39"/>
      <c r="M76" s="866" t="s">
        <v>2460</v>
      </c>
      <c r="N76" s="39"/>
      <c r="O76" s="39"/>
      <c r="P76" s="39"/>
      <c r="Q76" s="39"/>
      <c r="R76" s="39"/>
      <c r="S76" s="39"/>
      <c r="T76" s="39"/>
      <c r="U76" s="39"/>
      <c r="V76" s="39"/>
      <c r="W76" s="39"/>
      <c r="X76" s="39"/>
      <c r="Y76" s="39"/>
      <c r="Z76" s="39"/>
      <c r="AA76" s="39"/>
      <c r="AB76" s="39"/>
      <c r="AC76" s="39"/>
      <c r="AD76" s="39"/>
      <c r="AE76" s="39"/>
      <c r="AF76" s="39"/>
      <c r="AG76" s="39"/>
      <c r="AH76" s="39"/>
      <c r="AI76" s="39"/>
      <c r="AJ76" s="39"/>
      <c r="AK76" s="39"/>
      <c r="AL76" s="39"/>
      <c r="AM76" s="39"/>
      <c r="AN76" s="39"/>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c r="DR76" s="39"/>
      <c r="DS76" s="39"/>
      <c r="DT76" s="39"/>
      <c r="DU76" s="39"/>
      <c r="DV76" s="39"/>
      <c r="DW76" s="39"/>
      <c r="DX76" s="39"/>
      <c r="DY76" s="39"/>
      <c r="DZ76" s="39"/>
      <c r="EA76" s="39"/>
      <c r="EB76" s="39"/>
      <c r="EC76" s="39"/>
      <c r="ED76" s="39"/>
      <c r="EE76" s="39"/>
      <c r="EF76" s="39"/>
      <c r="EG76" s="39"/>
      <c r="EH76" s="39"/>
      <c r="EI76" s="39"/>
      <c r="EJ76" s="39"/>
      <c r="EK76" s="39"/>
      <c r="EL76" s="39"/>
      <c r="EM76" s="39"/>
      <c r="EN76" s="39"/>
      <c r="EO76" s="39"/>
      <c r="EP76" s="39"/>
      <c r="EQ76" s="39"/>
      <c r="ER76" s="39"/>
      <c r="ES76" s="39"/>
      <c r="ET76" s="39"/>
      <c r="EU76" s="39"/>
      <c r="EV76" s="39"/>
      <c r="EW76" s="39"/>
      <c r="EX76" s="39"/>
      <c r="EY76" s="39"/>
      <c r="EZ76" s="39"/>
      <c r="FA76" s="39"/>
      <c r="FB76" s="39"/>
      <c r="FC76" s="39"/>
      <c r="FD76" s="39"/>
      <c r="FE76" s="39"/>
      <c r="FF76" s="39"/>
      <c r="FG76" s="39"/>
      <c r="FH76" s="39"/>
      <c r="FI76" s="39"/>
      <c r="FJ76" s="39"/>
      <c r="FK76" s="39"/>
      <c r="FL76" s="39"/>
      <c r="FM76" s="39"/>
      <c r="FN76" s="39"/>
      <c r="FO76" s="39"/>
      <c r="FP76" s="39"/>
      <c r="FQ76" s="39"/>
      <c r="FR76" s="39"/>
      <c r="FS76" s="39"/>
      <c r="FT76" s="39"/>
      <c r="FU76" s="39"/>
      <c r="FV76" s="39"/>
      <c r="FW76" s="39"/>
      <c r="FX76" s="39"/>
      <c r="FY76" s="39"/>
      <c r="FZ76" s="39"/>
      <c r="GA76" s="39"/>
      <c r="GB76" s="39"/>
      <c r="GC76" s="39"/>
      <c r="GD76" s="39"/>
      <c r="GE76" s="39"/>
      <c r="GF76" s="39"/>
      <c r="GG76" s="39"/>
      <c r="GH76" s="39"/>
      <c r="GI76" s="39"/>
      <c r="GJ76" s="39"/>
      <c r="GK76" s="39"/>
      <c r="GL76" s="39"/>
      <c r="GM76" s="39"/>
      <c r="GN76" s="39"/>
      <c r="GO76" s="39"/>
      <c r="GP76" s="39"/>
      <c r="GQ76" s="39"/>
      <c r="GR76" s="39"/>
      <c r="GS76" s="39"/>
      <c r="GT76" s="39"/>
      <c r="GU76" s="39"/>
      <c r="GV76" s="39"/>
      <c r="GW76" s="39"/>
      <c r="GX76" s="39"/>
      <c r="GY76" s="39"/>
      <c r="GZ76" s="8"/>
      <c r="HA76" s="8"/>
      <c r="HB76" s="8"/>
      <c r="HC76" s="8"/>
      <c r="HD76" s="8"/>
      <c r="HE76" s="8"/>
      <c r="HF76" s="8"/>
      <c r="HG76" s="8"/>
      <c r="HH76" s="8"/>
      <c r="HI76" s="8"/>
      <c r="HJ76" s="8"/>
      <c r="HK76" s="8"/>
      <c r="HL76" s="8"/>
      <c r="HM76" s="8"/>
    </row>
    <row r="77" spans="1:221" s="83" customFormat="1">
      <c r="B77" s="155" t="s">
        <v>417</v>
      </c>
      <c r="C77" s="149" t="s">
        <v>479</v>
      </c>
      <c r="D77" s="63" t="s">
        <v>324</v>
      </c>
      <c r="E77" s="140" t="s">
        <v>157</v>
      </c>
      <c r="F77" s="437">
        <f>_xlfn.XLOOKUP(M77,[1]VIII_CII_A_3_local2!$AI:$AI,[1]VIII_CII_A_3_local2!$T:$T)</f>
        <v>1.3548934198800004</v>
      </c>
      <c r="G77" s="39"/>
      <c r="H77" s="39"/>
      <c r="I77" s="39"/>
      <c r="J77" s="39"/>
      <c r="L77" s="39"/>
      <c r="M77" s="866" t="s">
        <v>2461</v>
      </c>
      <c r="N77" s="39"/>
      <c r="O77" s="39"/>
      <c r="P77" s="39"/>
      <c r="Q77" s="39"/>
      <c r="R77" s="39"/>
      <c r="S77" s="39"/>
      <c r="T77" s="39"/>
      <c r="U77" s="39"/>
      <c r="V77" s="39"/>
      <c r="W77" s="39"/>
      <c r="X77" s="39"/>
      <c r="Y77" s="39"/>
      <c r="Z77" s="39"/>
      <c r="AA77" s="39"/>
      <c r="AB77" s="39"/>
      <c r="AC77" s="39"/>
      <c r="AD77" s="39"/>
      <c r="AE77" s="39"/>
      <c r="AF77" s="39"/>
      <c r="AG77" s="39"/>
      <c r="AH77" s="39"/>
      <c r="AI77" s="39"/>
      <c r="AJ77" s="39"/>
      <c r="AK77" s="39"/>
      <c r="AL77" s="39"/>
      <c r="AM77" s="39"/>
      <c r="AN77" s="39"/>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G77" s="39"/>
      <c r="CH77" s="39"/>
      <c r="CI77" s="39"/>
      <c r="CJ77" s="39"/>
      <c r="CK77" s="39"/>
      <c r="CL77" s="39"/>
      <c r="CM77" s="39"/>
      <c r="CN77" s="39"/>
      <c r="CO77" s="39"/>
      <c r="CP77" s="39"/>
      <c r="CQ77" s="39"/>
      <c r="CR77" s="39"/>
      <c r="CS77" s="39"/>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c r="DR77" s="39"/>
      <c r="DS77" s="39"/>
      <c r="DT77" s="39"/>
      <c r="DU77" s="39"/>
      <c r="DV77" s="39"/>
      <c r="DW77" s="39"/>
      <c r="DX77" s="39"/>
      <c r="DY77" s="39"/>
      <c r="DZ77" s="39"/>
      <c r="EA77" s="39"/>
      <c r="EB77" s="39"/>
      <c r="EC77" s="39"/>
      <c r="ED77" s="39"/>
      <c r="EE77" s="39"/>
      <c r="EF77" s="39"/>
      <c r="EG77" s="39"/>
      <c r="EH77" s="39"/>
      <c r="EI77" s="39"/>
      <c r="EJ77" s="39"/>
      <c r="EK77" s="39"/>
      <c r="EL77" s="39"/>
      <c r="EM77" s="39"/>
      <c r="EN77" s="39"/>
      <c r="EO77" s="39"/>
      <c r="EP77" s="39"/>
      <c r="EQ77" s="39"/>
      <c r="ER77" s="39"/>
      <c r="ES77" s="39"/>
      <c r="ET77" s="39"/>
      <c r="EU77" s="39"/>
      <c r="EV77" s="39"/>
      <c r="EW77" s="39"/>
      <c r="EX77" s="39"/>
      <c r="EY77" s="39"/>
      <c r="EZ77" s="39"/>
      <c r="FA77" s="39"/>
      <c r="FB77" s="39"/>
      <c r="FC77" s="39"/>
      <c r="FD77" s="39"/>
      <c r="FE77" s="39"/>
      <c r="FF77" s="39"/>
      <c r="FG77" s="39"/>
      <c r="FH77" s="39"/>
      <c r="FI77" s="39"/>
      <c r="FJ77" s="39"/>
      <c r="FK77" s="39"/>
      <c r="FL77" s="39"/>
      <c r="FM77" s="39"/>
      <c r="FN77" s="39"/>
      <c r="FO77" s="39"/>
      <c r="FP77" s="39"/>
      <c r="FQ77" s="39"/>
      <c r="FR77" s="39"/>
      <c r="FS77" s="39"/>
      <c r="FT77" s="39"/>
      <c r="FU77" s="39"/>
      <c r="FV77" s="39"/>
      <c r="FW77" s="39"/>
      <c r="FX77" s="39"/>
      <c r="FY77" s="39"/>
      <c r="FZ77" s="39"/>
      <c r="GA77" s="39"/>
      <c r="GB77" s="39"/>
      <c r="GC77" s="39"/>
      <c r="GD77" s="39"/>
      <c r="GE77" s="39"/>
      <c r="GF77" s="39"/>
      <c r="GG77" s="39"/>
      <c r="GH77" s="39"/>
      <c r="GI77" s="39"/>
      <c r="GJ77" s="39"/>
      <c r="GK77" s="39"/>
      <c r="GL77" s="39"/>
      <c r="GM77" s="39"/>
      <c r="GN77" s="39"/>
      <c r="GO77" s="39"/>
      <c r="GP77" s="39"/>
      <c r="GQ77" s="39"/>
      <c r="GR77" s="39"/>
      <c r="GS77" s="39"/>
      <c r="GT77" s="39"/>
      <c r="GU77" s="39"/>
      <c r="GV77" s="39"/>
      <c r="GW77" s="39"/>
      <c r="GX77" s="39"/>
      <c r="GY77" s="39"/>
      <c r="GZ77" s="8"/>
      <c r="HA77" s="8"/>
      <c r="HB77" s="8"/>
      <c r="HC77" s="8"/>
      <c r="HD77" s="8"/>
      <c r="HE77" s="8"/>
      <c r="HF77" s="8"/>
      <c r="HG77" s="8"/>
      <c r="HH77" s="8"/>
      <c r="HI77" s="8"/>
      <c r="HJ77" s="8"/>
      <c r="HK77" s="8"/>
      <c r="HL77" s="8"/>
      <c r="HM77" s="8"/>
    </row>
    <row r="78" spans="1:221">
      <c r="A78" s="8"/>
      <c r="B78" s="96" t="s">
        <v>10</v>
      </c>
      <c r="C78" s="39"/>
      <c r="E78" s="83"/>
      <c r="GW78" s="39"/>
      <c r="GX78" s="39"/>
      <c r="GY78" s="39"/>
    </row>
    <row r="79" spans="1:221">
      <c r="A79" s="8"/>
      <c r="B79" s="96" t="s">
        <v>2729</v>
      </c>
      <c r="C79" s="39"/>
      <c r="E79" s="83"/>
      <c r="GW79" s="39"/>
      <c r="GX79" s="39"/>
      <c r="GY79" s="39"/>
    </row>
    <row r="80" spans="1:221" ht="27" customHeight="1">
      <c r="A80" s="8"/>
      <c r="B80" s="1582" t="s">
        <v>2833</v>
      </c>
      <c r="C80" s="1582"/>
      <c r="D80" s="1582"/>
      <c r="E80" s="1582"/>
      <c r="F80" s="1582"/>
      <c r="G80" s="128"/>
      <c r="H80" s="128"/>
      <c r="I80" s="128"/>
      <c r="GW80" s="39"/>
      <c r="GX80" s="39"/>
      <c r="GY80" s="39"/>
    </row>
    <row r="81" spans="2:6" ht="42" customHeight="1">
      <c r="B81" s="1122" t="s">
        <v>1035</v>
      </c>
      <c r="C81" s="1122"/>
      <c r="D81" s="1122"/>
      <c r="E81" s="1122"/>
      <c r="F81" s="1122"/>
    </row>
  </sheetData>
  <mergeCells count="43">
    <mergeCell ref="B8:E8"/>
    <mergeCell ref="B80:F80"/>
    <mergeCell ref="B56:B57"/>
    <mergeCell ref="C56:C57"/>
    <mergeCell ref="B58:B61"/>
    <mergeCell ref="C58:C61"/>
    <mergeCell ref="B68:F68"/>
    <mergeCell ref="B62:B63"/>
    <mergeCell ref="C62:C63"/>
    <mergeCell ref="B64:F64"/>
    <mergeCell ref="B65:B67"/>
    <mergeCell ref="C65:C67"/>
    <mergeCell ref="B47:B48"/>
    <mergeCell ref="C47:C48"/>
    <mergeCell ref="B52:B53"/>
    <mergeCell ref="C52:C53"/>
    <mergeCell ref="C35:C37"/>
    <mergeCell ref="B38:B40"/>
    <mergeCell ref="C38:C40"/>
    <mergeCell ref="B54:B55"/>
    <mergeCell ref="C54:C55"/>
    <mergeCell ref="B41:B42"/>
    <mergeCell ref="C41:C42"/>
    <mergeCell ref="B43:B44"/>
    <mergeCell ref="C43:C44"/>
    <mergeCell ref="B45:B46"/>
    <mergeCell ref="C45:C46"/>
    <mergeCell ref="B81:F81"/>
    <mergeCell ref="B15:E15"/>
    <mergeCell ref="B16:B18"/>
    <mergeCell ref="A1:H1"/>
    <mergeCell ref="A3:H3"/>
    <mergeCell ref="A5:H5"/>
    <mergeCell ref="C16:C18"/>
    <mergeCell ref="B19:B22"/>
    <mergeCell ref="C19:C22"/>
    <mergeCell ref="B23:B26"/>
    <mergeCell ref="C23:C26"/>
    <mergeCell ref="B27:B30"/>
    <mergeCell ref="C27:C30"/>
    <mergeCell ref="B31:B34"/>
    <mergeCell ref="C31:C34"/>
    <mergeCell ref="B35:B37"/>
  </mergeCells>
  <pageMargins left="0.511811023622047" right="0.196850393700787" top="0.47" bottom="0.51" header="0.31496062992126" footer="0.31496062992126"/>
  <pageSetup paperSize="9" scale="93" firstPageNumber="154" fitToHeight="0" orientation="portrait" useFirstPageNumber="1" r:id="rId1"/>
  <headerFooter>
    <oddHeader>&amp;CDRAFT</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Foaie34">
    <tabColor rgb="FFFFFF00"/>
    <pageSetUpPr fitToPage="1"/>
  </sheetPr>
  <dimension ref="A1:HM82"/>
  <sheetViews>
    <sheetView topLeftCell="D61" zoomScale="115" zoomScaleNormal="115" workbookViewId="0">
      <selection activeCell="C15" sqref="C15"/>
    </sheetView>
  </sheetViews>
  <sheetFormatPr defaultColWidth="9" defaultRowHeight="12.75"/>
  <cols>
    <col min="1" max="1" width="6.42578125" style="96" customWidth="1"/>
    <col min="2" max="2" width="5.85546875" style="39" customWidth="1"/>
    <col min="3" max="3" width="36" style="83" customWidth="1"/>
    <col min="4" max="4" width="14.7109375" style="80" customWidth="1"/>
    <col min="5" max="5" width="9.140625" style="80"/>
    <col min="6" max="6" width="15.28515625" style="39" customWidth="1"/>
    <col min="7" max="10" width="9.140625" style="39"/>
    <col min="11" max="11" width="0" style="39" hidden="1" customWidth="1"/>
    <col min="12" max="205" width="9.140625" style="39"/>
    <col min="206" max="212" width="9.140625" style="8"/>
    <col min="213" max="213" width="3.85546875" style="8" customWidth="1"/>
    <col min="214" max="214" width="33.7109375" style="8" customWidth="1"/>
    <col min="215" max="215" width="7.140625" style="8" customWidth="1"/>
    <col min="216" max="216" width="6.7109375" style="8" customWidth="1"/>
    <col min="217" max="221" width="7.140625" style="8" customWidth="1"/>
    <col min="222" max="222" width="6.28515625" style="8" customWidth="1"/>
    <col min="223" max="223" width="4.85546875" style="8" customWidth="1"/>
    <col min="224" max="224" width="6.85546875" style="8" customWidth="1"/>
    <col min="225" max="225" width="7.28515625" style="8" customWidth="1"/>
    <col min="226" max="226" width="5.7109375" style="8" customWidth="1"/>
    <col min="227" max="468" width="9.140625" style="8"/>
    <col min="469" max="469" width="3.85546875" style="8" customWidth="1"/>
    <col min="470" max="470" width="33.7109375" style="8" customWidth="1"/>
    <col min="471" max="471" width="7.140625" style="8" customWidth="1"/>
    <col min="472" max="472" width="6.7109375" style="8" customWidth="1"/>
    <col min="473" max="477" width="7.140625" style="8" customWidth="1"/>
    <col min="478" max="478" width="6.28515625" style="8" customWidth="1"/>
    <col min="479" max="479" width="4.85546875" style="8" customWidth="1"/>
    <col min="480" max="480" width="6.85546875" style="8" customWidth="1"/>
    <col min="481" max="481" width="7.28515625" style="8" customWidth="1"/>
    <col min="482" max="482" width="5.7109375" style="8" customWidth="1"/>
    <col min="483" max="724" width="9.140625" style="8"/>
    <col min="725" max="725" width="3.85546875" style="8" customWidth="1"/>
    <col min="726" max="726" width="33.7109375" style="8" customWidth="1"/>
    <col min="727" max="727" width="7.140625" style="8" customWidth="1"/>
    <col min="728" max="728" width="6.7109375" style="8" customWidth="1"/>
    <col min="729" max="733" width="7.140625" style="8" customWidth="1"/>
    <col min="734" max="734" width="6.28515625" style="8" customWidth="1"/>
    <col min="735" max="735" width="4.85546875" style="8" customWidth="1"/>
    <col min="736" max="736" width="6.85546875" style="8" customWidth="1"/>
    <col min="737" max="737" width="7.28515625" style="8" customWidth="1"/>
    <col min="738" max="738" width="5.7109375" style="8" customWidth="1"/>
    <col min="739" max="980" width="9.140625" style="8"/>
    <col min="981" max="981" width="3.85546875" style="8" customWidth="1"/>
    <col min="982" max="982" width="33.7109375" style="8" customWidth="1"/>
    <col min="983" max="983" width="7.140625" style="8" customWidth="1"/>
    <col min="984" max="984" width="6.7109375" style="8" customWidth="1"/>
    <col min="985" max="989" width="7.140625" style="8" customWidth="1"/>
    <col min="990" max="990" width="6.28515625" style="8" customWidth="1"/>
    <col min="991" max="991" width="4.85546875" style="8" customWidth="1"/>
    <col min="992" max="992" width="6.85546875" style="8" customWidth="1"/>
    <col min="993" max="993" width="7.28515625" style="8" customWidth="1"/>
    <col min="994" max="994" width="5.7109375" style="8" customWidth="1"/>
    <col min="995" max="1236" width="9.140625" style="8"/>
    <col min="1237" max="1237" width="3.85546875" style="8" customWidth="1"/>
    <col min="1238" max="1238" width="33.7109375" style="8" customWidth="1"/>
    <col min="1239" max="1239" width="7.140625" style="8" customWidth="1"/>
    <col min="1240" max="1240" width="6.7109375" style="8" customWidth="1"/>
    <col min="1241" max="1245" width="7.140625" style="8" customWidth="1"/>
    <col min="1246" max="1246" width="6.28515625" style="8" customWidth="1"/>
    <col min="1247" max="1247" width="4.85546875" style="8" customWidth="1"/>
    <col min="1248" max="1248" width="6.85546875" style="8" customWidth="1"/>
    <col min="1249" max="1249" width="7.28515625" style="8" customWidth="1"/>
    <col min="1250" max="1250" width="5.7109375" style="8" customWidth="1"/>
    <col min="1251" max="1492" width="9.140625" style="8"/>
    <col min="1493" max="1493" width="3.85546875" style="8" customWidth="1"/>
    <col min="1494" max="1494" width="33.7109375" style="8" customWidth="1"/>
    <col min="1495" max="1495" width="7.140625" style="8" customWidth="1"/>
    <col min="1496" max="1496" width="6.7109375" style="8" customWidth="1"/>
    <col min="1497" max="1501" width="7.140625" style="8" customWidth="1"/>
    <col min="1502" max="1502" width="6.28515625" style="8" customWidth="1"/>
    <col min="1503" max="1503" width="4.85546875" style="8" customWidth="1"/>
    <col min="1504" max="1504" width="6.85546875" style="8" customWidth="1"/>
    <col min="1505" max="1505" width="7.28515625" style="8" customWidth="1"/>
    <col min="1506" max="1506" width="5.7109375" style="8" customWidth="1"/>
    <col min="1507" max="1748" width="9.140625" style="8"/>
    <col min="1749" max="1749" width="3.85546875" style="8" customWidth="1"/>
    <col min="1750" max="1750" width="33.7109375" style="8" customWidth="1"/>
    <col min="1751" max="1751" width="7.140625" style="8" customWidth="1"/>
    <col min="1752" max="1752" width="6.7109375" style="8" customWidth="1"/>
    <col min="1753" max="1757" width="7.140625" style="8" customWidth="1"/>
    <col min="1758" max="1758" width="6.28515625" style="8" customWidth="1"/>
    <col min="1759" max="1759" width="4.85546875" style="8" customWidth="1"/>
    <col min="1760" max="1760" width="6.85546875" style="8" customWidth="1"/>
    <col min="1761" max="1761" width="7.28515625" style="8" customWidth="1"/>
    <col min="1762" max="1762" width="5.7109375" style="8" customWidth="1"/>
    <col min="1763" max="2004" width="9.140625" style="8"/>
    <col min="2005" max="2005" width="3.85546875" style="8" customWidth="1"/>
    <col min="2006" max="2006" width="33.7109375" style="8" customWidth="1"/>
    <col min="2007" max="2007" width="7.140625" style="8" customWidth="1"/>
    <col min="2008" max="2008" width="6.7109375" style="8" customWidth="1"/>
    <col min="2009" max="2013" width="7.140625" style="8" customWidth="1"/>
    <col min="2014" max="2014" width="6.28515625" style="8" customWidth="1"/>
    <col min="2015" max="2015" width="4.85546875" style="8" customWidth="1"/>
    <col min="2016" max="2016" width="6.85546875" style="8" customWidth="1"/>
    <col min="2017" max="2017" width="7.28515625" style="8" customWidth="1"/>
    <col min="2018" max="2018" width="5.7109375" style="8" customWidth="1"/>
    <col min="2019" max="2260" width="9.140625" style="8"/>
    <col min="2261" max="2261" width="3.85546875" style="8" customWidth="1"/>
    <col min="2262" max="2262" width="33.7109375" style="8" customWidth="1"/>
    <col min="2263" max="2263" width="7.140625" style="8" customWidth="1"/>
    <col min="2264" max="2264" width="6.7109375" style="8" customWidth="1"/>
    <col min="2265" max="2269" width="7.140625" style="8" customWidth="1"/>
    <col min="2270" max="2270" width="6.28515625" style="8" customWidth="1"/>
    <col min="2271" max="2271" width="4.85546875" style="8" customWidth="1"/>
    <col min="2272" max="2272" width="6.85546875" style="8" customWidth="1"/>
    <col min="2273" max="2273" width="7.28515625" style="8" customWidth="1"/>
    <col min="2274" max="2274" width="5.7109375" style="8" customWidth="1"/>
    <col min="2275" max="2516" width="9.140625" style="8"/>
    <col min="2517" max="2517" width="3.85546875" style="8" customWidth="1"/>
    <col min="2518" max="2518" width="33.7109375" style="8" customWidth="1"/>
    <col min="2519" max="2519" width="7.140625" style="8" customWidth="1"/>
    <col min="2520" max="2520" width="6.7109375" style="8" customWidth="1"/>
    <col min="2521" max="2525" width="7.140625" style="8" customWidth="1"/>
    <col min="2526" max="2526" width="6.28515625" style="8" customWidth="1"/>
    <col min="2527" max="2527" width="4.85546875" style="8" customWidth="1"/>
    <col min="2528" max="2528" width="6.85546875" style="8" customWidth="1"/>
    <col min="2529" max="2529" width="7.28515625" style="8" customWidth="1"/>
    <col min="2530" max="2530" width="5.7109375" style="8" customWidth="1"/>
    <col min="2531" max="2772" width="9.140625" style="8"/>
    <col min="2773" max="2773" width="3.85546875" style="8" customWidth="1"/>
    <col min="2774" max="2774" width="33.7109375" style="8" customWidth="1"/>
    <col min="2775" max="2775" width="7.140625" style="8" customWidth="1"/>
    <col min="2776" max="2776" width="6.7109375" style="8" customWidth="1"/>
    <col min="2777" max="2781" width="7.140625" style="8" customWidth="1"/>
    <col min="2782" max="2782" width="6.28515625" style="8" customWidth="1"/>
    <col min="2783" max="2783" width="4.85546875" style="8" customWidth="1"/>
    <col min="2784" max="2784" width="6.85546875" style="8" customWidth="1"/>
    <col min="2785" max="2785" width="7.28515625" style="8" customWidth="1"/>
    <col min="2786" max="2786" width="5.7109375" style="8" customWidth="1"/>
    <col min="2787" max="3028" width="9.140625" style="8"/>
    <col min="3029" max="3029" width="3.85546875" style="8" customWidth="1"/>
    <col min="3030" max="3030" width="33.7109375" style="8" customWidth="1"/>
    <col min="3031" max="3031" width="7.140625" style="8" customWidth="1"/>
    <col min="3032" max="3032" width="6.7109375" style="8" customWidth="1"/>
    <col min="3033" max="3037" width="7.140625" style="8" customWidth="1"/>
    <col min="3038" max="3038" width="6.28515625" style="8" customWidth="1"/>
    <col min="3039" max="3039" width="4.85546875" style="8" customWidth="1"/>
    <col min="3040" max="3040" width="6.85546875" style="8" customWidth="1"/>
    <col min="3041" max="3041" width="7.28515625" style="8" customWidth="1"/>
    <col min="3042" max="3042" width="5.7109375" style="8" customWidth="1"/>
    <col min="3043" max="3284" width="9.140625" style="8"/>
    <col min="3285" max="3285" width="3.85546875" style="8" customWidth="1"/>
    <col min="3286" max="3286" width="33.7109375" style="8" customWidth="1"/>
    <col min="3287" max="3287" width="7.140625" style="8" customWidth="1"/>
    <col min="3288" max="3288" width="6.7109375" style="8" customWidth="1"/>
    <col min="3289" max="3293" width="7.140625" style="8" customWidth="1"/>
    <col min="3294" max="3294" width="6.28515625" style="8" customWidth="1"/>
    <col min="3295" max="3295" width="4.85546875" style="8" customWidth="1"/>
    <col min="3296" max="3296" width="6.85546875" style="8" customWidth="1"/>
    <col min="3297" max="3297" width="7.28515625" style="8" customWidth="1"/>
    <col min="3298" max="3298" width="5.7109375" style="8" customWidth="1"/>
    <col min="3299" max="3540" width="9.140625" style="8"/>
    <col min="3541" max="3541" width="3.85546875" style="8" customWidth="1"/>
    <col min="3542" max="3542" width="33.7109375" style="8" customWidth="1"/>
    <col min="3543" max="3543" width="7.140625" style="8" customWidth="1"/>
    <col min="3544" max="3544" width="6.7109375" style="8" customWidth="1"/>
    <col min="3545" max="3549" width="7.140625" style="8" customWidth="1"/>
    <col min="3550" max="3550" width="6.28515625" style="8" customWidth="1"/>
    <col min="3551" max="3551" width="4.85546875" style="8" customWidth="1"/>
    <col min="3552" max="3552" width="6.85546875" style="8" customWidth="1"/>
    <col min="3553" max="3553" width="7.28515625" style="8" customWidth="1"/>
    <col min="3554" max="3554" width="5.7109375" style="8" customWidth="1"/>
    <col min="3555" max="3796" width="9.140625" style="8"/>
    <col min="3797" max="3797" width="3.85546875" style="8" customWidth="1"/>
    <col min="3798" max="3798" width="33.7109375" style="8" customWidth="1"/>
    <col min="3799" max="3799" width="7.140625" style="8" customWidth="1"/>
    <col min="3800" max="3800" width="6.7109375" style="8" customWidth="1"/>
    <col min="3801" max="3805" width="7.140625" style="8" customWidth="1"/>
    <col min="3806" max="3806" width="6.28515625" style="8" customWidth="1"/>
    <col min="3807" max="3807" width="4.85546875" style="8" customWidth="1"/>
    <col min="3808" max="3808" width="6.85546875" style="8" customWidth="1"/>
    <col min="3809" max="3809" width="7.28515625" style="8" customWidth="1"/>
    <col min="3810" max="3810" width="5.7109375" style="8" customWidth="1"/>
    <col min="3811" max="4052" width="9.140625" style="8"/>
    <col min="4053" max="4053" width="3.85546875" style="8" customWidth="1"/>
    <col min="4054" max="4054" width="33.7109375" style="8" customWidth="1"/>
    <col min="4055" max="4055" width="7.140625" style="8" customWidth="1"/>
    <col min="4056" max="4056" width="6.7109375" style="8" customWidth="1"/>
    <col min="4057" max="4061" width="7.140625" style="8" customWidth="1"/>
    <col min="4062" max="4062" width="6.28515625" style="8" customWidth="1"/>
    <col min="4063" max="4063" width="4.85546875" style="8" customWidth="1"/>
    <col min="4064" max="4064" width="6.85546875" style="8" customWidth="1"/>
    <col min="4065" max="4065" width="7.28515625" style="8" customWidth="1"/>
    <col min="4066" max="4066" width="5.7109375" style="8" customWidth="1"/>
    <col min="4067" max="4308" width="9.140625" style="8"/>
    <col min="4309" max="4309" width="3.85546875" style="8" customWidth="1"/>
    <col min="4310" max="4310" width="33.7109375" style="8" customWidth="1"/>
    <col min="4311" max="4311" width="7.140625" style="8" customWidth="1"/>
    <col min="4312" max="4312" width="6.7109375" style="8" customWidth="1"/>
    <col min="4313" max="4317" width="7.140625" style="8" customWidth="1"/>
    <col min="4318" max="4318" width="6.28515625" style="8" customWidth="1"/>
    <col min="4319" max="4319" width="4.85546875" style="8" customWidth="1"/>
    <col min="4320" max="4320" width="6.85546875" style="8" customWidth="1"/>
    <col min="4321" max="4321" width="7.28515625" style="8" customWidth="1"/>
    <col min="4322" max="4322" width="5.7109375" style="8" customWidth="1"/>
    <col min="4323" max="4564" width="9.140625" style="8"/>
    <col min="4565" max="4565" width="3.85546875" style="8" customWidth="1"/>
    <col min="4566" max="4566" width="33.7109375" style="8" customWidth="1"/>
    <col min="4567" max="4567" width="7.140625" style="8" customWidth="1"/>
    <col min="4568" max="4568" width="6.7109375" style="8" customWidth="1"/>
    <col min="4569" max="4573" width="7.140625" style="8" customWidth="1"/>
    <col min="4574" max="4574" width="6.28515625" style="8" customWidth="1"/>
    <col min="4575" max="4575" width="4.85546875" style="8" customWidth="1"/>
    <col min="4576" max="4576" width="6.85546875" style="8" customWidth="1"/>
    <col min="4577" max="4577" width="7.28515625" style="8" customWidth="1"/>
    <col min="4578" max="4578" width="5.7109375" style="8" customWidth="1"/>
    <col min="4579" max="4820" width="9.140625" style="8"/>
    <col min="4821" max="4821" width="3.85546875" style="8" customWidth="1"/>
    <col min="4822" max="4822" width="33.7109375" style="8" customWidth="1"/>
    <col min="4823" max="4823" width="7.140625" style="8" customWidth="1"/>
    <col min="4824" max="4824" width="6.7109375" style="8" customWidth="1"/>
    <col min="4825" max="4829" width="7.140625" style="8" customWidth="1"/>
    <col min="4830" max="4830" width="6.28515625" style="8" customWidth="1"/>
    <col min="4831" max="4831" width="4.85546875" style="8" customWidth="1"/>
    <col min="4832" max="4832" width="6.85546875" style="8" customWidth="1"/>
    <col min="4833" max="4833" width="7.28515625" style="8" customWidth="1"/>
    <col min="4834" max="4834" width="5.7109375" style="8" customWidth="1"/>
    <col min="4835" max="5076" width="9.140625" style="8"/>
    <col min="5077" max="5077" width="3.85546875" style="8" customWidth="1"/>
    <col min="5078" max="5078" width="33.7109375" style="8" customWidth="1"/>
    <col min="5079" max="5079" width="7.140625" style="8" customWidth="1"/>
    <col min="5080" max="5080" width="6.7109375" style="8" customWidth="1"/>
    <col min="5081" max="5085" width="7.140625" style="8" customWidth="1"/>
    <col min="5086" max="5086" width="6.28515625" style="8" customWidth="1"/>
    <col min="5087" max="5087" width="4.85546875" style="8" customWidth="1"/>
    <col min="5088" max="5088" width="6.85546875" style="8" customWidth="1"/>
    <col min="5089" max="5089" width="7.28515625" style="8" customWidth="1"/>
    <col min="5090" max="5090" width="5.7109375" style="8" customWidth="1"/>
    <col min="5091" max="5332" width="9.140625" style="8"/>
    <col min="5333" max="5333" width="3.85546875" style="8" customWidth="1"/>
    <col min="5334" max="5334" width="33.7109375" style="8" customWidth="1"/>
    <col min="5335" max="5335" width="7.140625" style="8" customWidth="1"/>
    <col min="5336" max="5336" width="6.7109375" style="8" customWidth="1"/>
    <col min="5337" max="5341" width="7.140625" style="8" customWidth="1"/>
    <col min="5342" max="5342" width="6.28515625" style="8" customWidth="1"/>
    <col min="5343" max="5343" width="4.85546875" style="8" customWidth="1"/>
    <col min="5344" max="5344" width="6.85546875" style="8" customWidth="1"/>
    <col min="5345" max="5345" width="7.28515625" style="8" customWidth="1"/>
    <col min="5346" max="5346" width="5.7109375" style="8" customWidth="1"/>
    <col min="5347" max="5588" width="9.140625" style="8"/>
    <col min="5589" max="5589" width="3.85546875" style="8" customWidth="1"/>
    <col min="5590" max="5590" width="33.7109375" style="8" customWidth="1"/>
    <col min="5591" max="5591" width="7.140625" style="8" customWidth="1"/>
    <col min="5592" max="5592" width="6.7109375" style="8" customWidth="1"/>
    <col min="5593" max="5597" width="7.140625" style="8" customWidth="1"/>
    <col min="5598" max="5598" width="6.28515625" style="8" customWidth="1"/>
    <col min="5599" max="5599" width="4.85546875" style="8" customWidth="1"/>
    <col min="5600" max="5600" width="6.85546875" style="8" customWidth="1"/>
    <col min="5601" max="5601" width="7.28515625" style="8" customWidth="1"/>
    <col min="5602" max="5602" width="5.7109375" style="8" customWidth="1"/>
    <col min="5603" max="5844" width="9.140625" style="8"/>
    <col min="5845" max="5845" width="3.85546875" style="8" customWidth="1"/>
    <col min="5846" max="5846" width="33.7109375" style="8" customWidth="1"/>
    <col min="5847" max="5847" width="7.140625" style="8" customWidth="1"/>
    <col min="5848" max="5848" width="6.7109375" style="8" customWidth="1"/>
    <col min="5849" max="5853" width="7.140625" style="8" customWidth="1"/>
    <col min="5854" max="5854" width="6.28515625" style="8" customWidth="1"/>
    <col min="5855" max="5855" width="4.85546875" style="8" customWidth="1"/>
    <col min="5856" max="5856" width="6.85546875" style="8" customWidth="1"/>
    <col min="5857" max="5857" width="7.28515625" style="8" customWidth="1"/>
    <col min="5858" max="5858" width="5.7109375" style="8" customWidth="1"/>
    <col min="5859" max="6100" width="9.140625" style="8"/>
    <col min="6101" max="6101" width="3.85546875" style="8" customWidth="1"/>
    <col min="6102" max="6102" width="33.7109375" style="8" customWidth="1"/>
    <col min="6103" max="6103" width="7.140625" style="8" customWidth="1"/>
    <col min="6104" max="6104" width="6.7109375" style="8" customWidth="1"/>
    <col min="6105" max="6109" width="7.140625" style="8" customWidth="1"/>
    <col min="6110" max="6110" width="6.28515625" style="8" customWidth="1"/>
    <col min="6111" max="6111" width="4.85546875" style="8" customWidth="1"/>
    <col min="6112" max="6112" width="6.85546875" style="8" customWidth="1"/>
    <col min="6113" max="6113" width="7.28515625" style="8" customWidth="1"/>
    <col min="6114" max="6114" width="5.7109375" style="8" customWidth="1"/>
    <col min="6115" max="6356" width="9.140625" style="8"/>
    <col min="6357" max="6357" width="3.85546875" style="8" customWidth="1"/>
    <col min="6358" max="6358" width="33.7109375" style="8" customWidth="1"/>
    <col min="6359" max="6359" width="7.140625" style="8" customWidth="1"/>
    <col min="6360" max="6360" width="6.7109375" style="8" customWidth="1"/>
    <col min="6361" max="6365" width="7.140625" style="8" customWidth="1"/>
    <col min="6366" max="6366" width="6.28515625" style="8" customWidth="1"/>
    <col min="6367" max="6367" width="4.85546875" style="8" customWidth="1"/>
    <col min="6368" max="6368" width="6.85546875" style="8" customWidth="1"/>
    <col min="6369" max="6369" width="7.28515625" style="8" customWidth="1"/>
    <col min="6370" max="6370" width="5.7109375" style="8" customWidth="1"/>
    <col min="6371" max="6612" width="9.140625" style="8"/>
    <col min="6613" max="6613" width="3.85546875" style="8" customWidth="1"/>
    <col min="6614" max="6614" width="33.7109375" style="8" customWidth="1"/>
    <col min="6615" max="6615" width="7.140625" style="8" customWidth="1"/>
    <col min="6616" max="6616" width="6.7109375" style="8" customWidth="1"/>
    <col min="6617" max="6621" width="7.140625" style="8" customWidth="1"/>
    <col min="6622" max="6622" width="6.28515625" style="8" customWidth="1"/>
    <col min="6623" max="6623" width="4.85546875" style="8" customWidth="1"/>
    <col min="6624" max="6624" width="6.85546875" style="8" customWidth="1"/>
    <col min="6625" max="6625" width="7.28515625" style="8" customWidth="1"/>
    <col min="6626" max="6626" width="5.7109375" style="8" customWidth="1"/>
    <col min="6627" max="6868" width="9.140625" style="8"/>
    <col min="6869" max="6869" width="3.85546875" style="8" customWidth="1"/>
    <col min="6870" max="6870" width="33.7109375" style="8" customWidth="1"/>
    <col min="6871" max="6871" width="7.140625" style="8" customWidth="1"/>
    <col min="6872" max="6872" width="6.7109375" style="8" customWidth="1"/>
    <col min="6873" max="6877" width="7.140625" style="8" customWidth="1"/>
    <col min="6878" max="6878" width="6.28515625" style="8" customWidth="1"/>
    <col min="6879" max="6879" width="4.85546875" style="8" customWidth="1"/>
    <col min="6880" max="6880" width="6.85546875" style="8" customWidth="1"/>
    <col min="6881" max="6881" width="7.28515625" style="8" customWidth="1"/>
    <col min="6882" max="6882" width="5.7109375" style="8" customWidth="1"/>
    <col min="6883" max="7124" width="9.140625" style="8"/>
    <col min="7125" max="7125" width="3.85546875" style="8" customWidth="1"/>
    <col min="7126" max="7126" width="33.7109375" style="8" customWidth="1"/>
    <col min="7127" max="7127" width="7.140625" style="8" customWidth="1"/>
    <col min="7128" max="7128" width="6.7109375" style="8" customWidth="1"/>
    <col min="7129" max="7133" width="7.140625" style="8" customWidth="1"/>
    <col min="7134" max="7134" width="6.28515625" style="8" customWidth="1"/>
    <col min="7135" max="7135" width="4.85546875" style="8" customWidth="1"/>
    <col min="7136" max="7136" width="6.85546875" style="8" customWidth="1"/>
    <col min="7137" max="7137" width="7.28515625" style="8" customWidth="1"/>
    <col min="7138" max="7138" width="5.7109375" style="8" customWidth="1"/>
    <col min="7139" max="7380" width="9.140625" style="8"/>
    <col min="7381" max="7381" width="3.85546875" style="8" customWidth="1"/>
    <col min="7382" max="7382" width="33.7109375" style="8" customWidth="1"/>
    <col min="7383" max="7383" width="7.140625" style="8" customWidth="1"/>
    <col min="7384" max="7384" width="6.7109375" style="8" customWidth="1"/>
    <col min="7385" max="7389" width="7.140625" style="8" customWidth="1"/>
    <col min="7390" max="7390" width="6.28515625" style="8" customWidth="1"/>
    <col min="7391" max="7391" width="4.85546875" style="8" customWidth="1"/>
    <col min="7392" max="7392" width="6.85546875" style="8" customWidth="1"/>
    <col min="7393" max="7393" width="7.28515625" style="8" customWidth="1"/>
    <col min="7394" max="7394" width="5.7109375" style="8" customWidth="1"/>
    <col min="7395" max="7636" width="9.140625" style="8"/>
    <col min="7637" max="7637" width="3.85546875" style="8" customWidth="1"/>
    <col min="7638" max="7638" width="33.7109375" style="8" customWidth="1"/>
    <col min="7639" max="7639" width="7.140625" style="8" customWidth="1"/>
    <col min="7640" max="7640" width="6.7109375" style="8" customWidth="1"/>
    <col min="7641" max="7645" width="7.140625" style="8" customWidth="1"/>
    <col min="7646" max="7646" width="6.28515625" style="8" customWidth="1"/>
    <col min="7647" max="7647" width="4.85546875" style="8" customWidth="1"/>
    <col min="7648" max="7648" width="6.85546875" style="8" customWidth="1"/>
    <col min="7649" max="7649" width="7.28515625" style="8" customWidth="1"/>
    <col min="7650" max="7650" width="5.7109375" style="8" customWidth="1"/>
    <col min="7651" max="7892" width="9.140625" style="8"/>
    <col min="7893" max="7893" width="3.85546875" style="8" customWidth="1"/>
    <col min="7894" max="7894" width="33.7109375" style="8" customWidth="1"/>
    <col min="7895" max="7895" width="7.140625" style="8" customWidth="1"/>
    <col min="7896" max="7896" width="6.7109375" style="8" customWidth="1"/>
    <col min="7897" max="7901" width="7.140625" style="8" customWidth="1"/>
    <col min="7902" max="7902" width="6.28515625" style="8" customWidth="1"/>
    <col min="7903" max="7903" width="4.85546875" style="8" customWidth="1"/>
    <col min="7904" max="7904" width="6.85546875" style="8" customWidth="1"/>
    <col min="7905" max="7905" width="7.28515625" style="8" customWidth="1"/>
    <col min="7906" max="7906" width="5.7109375" style="8" customWidth="1"/>
    <col min="7907" max="8148" width="9.140625" style="8"/>
    <col min="8149" max="8149" width="3.85546875" style="8" customWidth="1"/>
    <col min="8150" max="8150" width="33.7109375" style="8" customWidth="1"/>
    <col min="8151" max="8151" width="7.140625" style="8" customWidth="1"/>
    <col min="8152" max="8152" width="6.7109375" style="8" customWidth="1"/>
    <col min="8153" max="8157" width="7.140625" style="8" customWidth="1"/>
    <col min="8158" max="8158" width="6.28515625" style="8" customWidth="1"/>
    <col min="8159" max="8159" width="4.85546875" style="8" customWidth="1"/>
    <col min="8160" max="8160" width="6.85546875" style="8" customWidth="1"/>
    <col min="8161" max="8161" width="7.28515625" style="8" customWidth="1"/>
    <col min="8162" max="8162" width="5.7109375" style="8" customWidth="1"/>
    <col min="8163" max="8404" width="9.140625" style="8"/>
    <col min="8405" max="8405" width="3.85546875" style="8" customWidth="1"/>
    <col min="8406" max="8406" width="33.7109375" style="8" customWidth="1"/>
    <col min="8407" max="8407" width="7.140625" style="8" customWidth="1"/>
    <col min="8408" max="8408" width="6.7109375" style="8" customWidth="1"/>
    <col min="8409" max="8413" width="7.140625" style="8" customWidth="1"/>
    <col min="8414" max="8414" width="6.28515625" style="8" customWidth="1"/>
    <col min="8415" max="8415" width="4.85546875" style="8" customWidth="1"/>
    <col min="8416" max="8416" width="6.85546875" style="8" customWidth="1"/>
    <col min="8417" max="8417" width="7.28515625" style="8" customWidth="1"/>
    <col min="8418" max="8418" width="5.7109375" style="8" customWidth="1"/>
    <col min="8419" max="8660" width="9.140625" style="8"/>
    <col min="8661" max="8661" width="3.85546875" style="8" customWidth="1"/>
    <col min="8662" max="8662" width="33.7109375" style="8" customWidth="1"/>
    <col min="8663" max="8663" width="7.140625" style="8" customWidth="1"/>
    <col min="8664" max="8664" width="6.7109375" style="8" customWidth="1"/>
    <col min="8665" max="8669" width="7.140625" style="8" customWidth="1"/>
    <col min="8670" max="8670" width="6.28515625" style="8" customWidth="1"/>
    <col min="8671" max="8671" width="4.85546875" style="8" customWidth="1"/>
    <col min="8672" max="8672" width="6.85546875" style="8" customWidth="1"/>
    <col min="8673" max="8673" width="7.28515625" style="8" customWidth="1"/>
    <col min="8674" max="8674" width="5.7109375" style="8" customWidth="1"/>
    <col min="8675" max="8916" width="9.140625" style="8"/>
    <col min="8917" max="8917" width="3.85546875" style="8" customWidth="1"/>
    <col min="8918" max="8918" width="33.7109375" style="8" customWidth="1"/>
    <col min="8919" max="8919" width="7.140625" style="8" customWidth="1"/>
    <col min="8920" max="8920" width="6.7109375" style="8" customWidth="1"/>
    <col min="8921" max="8925" width="7.140625" style="8" customWidth="1"/>
    <col min="8926" max="8926" width="6.28515625" style="8" customWidth="1"/>
    <col min="8927" max="8927" width="4.85546875" style="8" customWidth="1"/>
    <col min="8928" max="8928" width="6.85546875" style="8" customWidth="1"/>
    <col min="8929" max="8929" width="7.28515625" style="8" customWidth="1"/>
    <col min="8930" max="8930" width="5.7109375" style="8" customWidth="1"/>
    <col min="8931" max="9172" width="9.140625" style="8"/>
    <col min="9173" max="9173" width="3.85546875" style="8" customWidth="1"/>
    <col min="9174" max="9174" width="33.7109375" style="8" customWidth="1"/>
    <col min="9175" max="9175" width="7.140625" style="8" customWidth="1"/>
    <col min="9176" max="9176" width="6.7109375" style="8" customWidth="1"/>
    <col min="9177" max="9181" width="7.140625" style="8" customWidth="1"/>
    <col min="9182" max="9182" width="6.28515625" style="8" customWidth="1"/>
    <col min="9183" max="9183" width="4.85546875" style="8" customWidth="1"/>
    <col min="9184" max="9184" width="6.85546875" style="8" customWidth="1"/>
    <col min="9185" max="9185" width="7.28515625" style="8" customWidth="1"/>
    <col min="9186" max="9186" width="5.7109375" style="8" customWidth="1"/>
    <col min="9187" max="9428" width="9.140625" style="8"/>
    <col min="9429" max="9429" width="3.85546875" style="8" customWidth="1"/>
    <col min="9430" max="9430" width="33.7109375" style="8" customWidth="1"/>
    <col min="9431" max="9431" width="7.140625" style="8" customWidth="1"/>
    <col min="9432" max="9432" width="6.7109375" style="8" customWidth="1"/>
    <col min="9433" max="9437" width="7.140625" style="8" customWidth="1"/>
    <col min="9438" max="9438" width="6.28515625" style="8" customWidth="1"/>
    <col min="9439" max="9439" width="4.85546875" style="8" customWidth="1"/>
    <col min="9440" max="9440" width="6.85546875" style="8" customWidth="1"/>
    <col min="9441" max="9441" width="7.28515625" style="8" customWidth="1"/>
    <col min="9442" max="9442" width="5.7109375" style="8" customWidth="1"/>
    <col min="9443" max="9684" width="9.140625" style="8"/>
    <col min="9685" max="9685" width="3.85546875" style="8" customWidth="1"/>
    <col min="9686" max="9686" width="33.7109375" style="8" customWidth="1"/>
    <col min="9687" max="9687" width="7.140625" style="8" customWidth="1"/>
    <col min="9688" max="9688" width="6.7109375" style="8" customWidth="1"/>
    <col min="9689" max="9693" width="7.140625" style="8" customWidth="1"/>
    <col min="9694" max="9694" width="6.28515625" style="8" customWidth="1"/>
    <col min="9695" max="9695" width="4.85546875" style="8" customWidth="1"/>
    <col min="9696" max="9696" width="6.85546875" style="8" customWidth="1"/>
    <col min="9697" max="9697" width="7.28515625" style="8" customWidth="1"/>
    <col min="9698" max="9698" width="5.7109375" style="8" customWidth="1"/>
    <col min="9699" max="9940" width="9.140625" style="8"/>
    <col min="9941" max="9941" width="3.85546875" style="8" customWidth="1"/>
    <col min="9942" max="9942" width="33.7109375" style="8" customWidth="1"/>
    <col min="9943" max="9943" width="7.140625" style="8" customWidth="1"/>
    <col min="9944" max="9944" width="6.7109375" style="8" customWidth="1"/>
    <col min="9945" max="9949" width="7.140625" style="8" customWidth="1"/>
    <col min="9950" max="9950" width="6.28515625" style="8" customWidth="1"/>
    <col min="9951" max="9951" width="4.85546875" style="8" customWidth="1"/>
    <col min="9952" max="9952" width="6.85546875" style="8" customWidth="1"/>
    <col min="9953" max="9953" width="7.28515625" style="8" customWidth="1"/>
    <col min="9954" max="9954" width="5.7109375" style="8" customWidth="1"/>
    <col min="9955" max="10196" width="9.140625" style="8"/>
    <col min="10197" max="10197" width="3.85546875" style="8" customWidth="1"/>
    <col min="10198" max="10198" width="33.7109375" style="8" customWidth="1"/>
    <col min="10199" max="10199" width="7.140625" style="8" customWidth="1"/>
    <col min="10200" max="10200" width="6.7109375" style="8" customWidth="1"/>
    <col min="10201" max="10205" width="7.140625" style="8" customWidth="1"/>
    <col min="10206" max="10206" width="6.28515625" style="8" customWidth="1"/>
    <col min="10207" max="10207" width="4.85546875" style="8" customWidth="1"/>
    <col min="10208" max="10208" width="6.85546875" style="8" customWidth="1"/>
    <col min="10209" max="10209" width="7.28515625" style="8" customWidth="1"/>
    <col min="10210" max="10210" width="5.7109375" style="8" customWidth="1"/>
    <col min="10211" max="10452" width="9.140625" style="8"/>
    <col min="10453" max="10453" width="3.85546875" style="8" customWidth="1"/>
    <col min="10454" max="10454" width="33.7109375" style="8" customWidth="1"/>
    <col min="10455" max="10455" width="7.140625" style="8" customWidth="1"/>
    <col min="10456" max="10456" width="6.7109375" style="8" customWidth="1"/>
    <col min="10457" max="10461" width="7.140625" style="8" customWidth="1"/>
    <col min="10462" max="10462" width="6.28515625" style="8" customWidth="1"/>
    <col min="10463" max="10463" width="4.85546875" style="8" customWidth="1"/>
    <col min="10464" max="10464" width="6.85546875" style="8" customWidth="1"/>
    <col min="10465" max="10465" width="7.28515625" style="8" customWidth="1"/>
    <col min="10466" max="10466" width="5.7109375" style="8" customWidth="1"/>
    <col min="10467" max="10708" width="9.140625" style="8"/>
    <col min="10709" max="10709" width="3.85546875" style="8" customWidth="1"/>
    <col min="10710" max="10710" width="33.7109375" style="8" customWidth="1"/>
    <col min="10711" max="10711" width="7.140625" style="8" customWidth="1"/>
    <col min="10712" max="10712" width="6.7109375" style="8" customWidth="1"/>
    <col min="10713" max="10717" width="7.140625" style="8" customWidth="1"/>
    <col min="10718" max="10718" width="6.28515625" style="8" customWidth="1"/>
    <col min="10719" max="10719" width="4.85546875" style="8" customWidth="1"/>
    <col min="10720" max="10720" width="6.85546875" style="8" customWidth="1"/>
    <col min="10721" max="10721" width="7.28515625" style="8" customWidth="1"/>
    <col min="10722" max="10722" width="5.7109375" style="8" customWidth="1"/>
    <col min="10723" max="10964" width="9.140625" style="8"/>
    <col min="10965" max="10965" width="3.85546875" style="8" customWidth="1"/>
    <col min="10966" max="10966" width="33.7109375" style="8" customWidth="1"/>
    <col min="10967" max="10967" width="7.140625" style="8" customWidth="1"/>
    <col min="10968" max="10968" width="6.7109375" style="8" customWidth="1"/>
    <col min="10969" max="10973" width="7.140625" style="8" customWidth="1"/>
    <col min="10974" max="10974" width="6.28515625" style="8" customWidth="1"/>
    <col min="10975" max="10975" width="4.85546875" style="8" customWidth="1"/>
    <col min="10976" max="10976" width="6.85546875" style="8" customWidth="1"/>
    <col min="10977" max="10977" width="7.28515625" style="8" customWidth="1"/>
    <col min="10978" max="10978" width="5.7109375" style="8" customWidth="1"/>
    <col min="10979" max="11220" width="9.140625" style="8"/>
    <col min="11221" max="11221" width="3.85546875" style="8" customWidth="1"/>
    <col min="11222" max="11222" width="33.7109375" style="8" customWidth="1"/>
    <col min="11223" max="11223" width="7.140625" style="8" customWidth="1"/>
    <col min="11224" max="11224" width="6.7109375" style="8" customWidth="1"/>
    <col min="11225" max="11229" width="7.140625" style="8" customWidth="1"/>
    <col min="11230" max="11230" width="6.28515625" style="8" customWidth="1"/>
    <col min="11231" max="11231" width="4.85546875" style="8" customWidth="1"/>
    <col min="11232" max="11232" width="6.85546875" style="8" customWidth="1"/>
    <col min="11233" max="11233" width="7.28515625" style="8" customWidth="1"/>
    <col min="11234" max="11234" width="5.7109375" style="8" customWidth="1"/>
    <col min="11235" max="11476" width="9.140625" style="8"/>
    <col min="11477" max="11477" width="3.85546875" style="8" customWidth="1"/>
    <col min="11478" max="11478" width="33.7109375" style="8" customWidth="1"/>
    <col min="11479" max="11479" width="7.140625" style="8" customWidth="1"/>
    <col min="11480" max="11480" width="6.7109375" style="8" customWidth="1"/>
    <col min="11481" max="11485" width="7.140625" style="8" customWidth="1"/>
    <col min="11486" max="11486" width="6.28515625" style="8" customWidth="1"/>
    <col min="11487" max="11487" width="4.85546875" style="8" customWidth="1"/>
    <col min="11488" max="11488" width="6.85546875" style="8" customWidth="1"/>
    <col min="11489" max="11489" width="7.28515625" style="8" customWidth="1"/>
    <col min="11490" max="11490" width="5.7109375" style="8" customWidth="1"/>
    <col min="11491" max="11732" width="9.140625" style="8"/>
    <col min="11733" max="11733" width="3.85546875" style="8" customWidth="1"/>
    <col min="11734" max="11734" width="33.7109375" style="8" customWidth="1"/>
    <col min="11735" max="11735" width="7.140625" style="8" customWidth="1"/>
    <col min="11736" max="11736" width="6.7109375" style="8" customWidth="1"/>
    <col min="11737" max="11741" width="7.140625" style="8" customWidth="1"/>
    <col min="11742" max="11742" width="6.28515625" style="8" customWidth="1"/>
    <col min="11743" max="11743" width="4.85546875" style="8" customWidth="1"/>
    <col min="11744" max="11744" width="6.85546875" style="8" customWidth="1"/>
    <col min="11745" max="11745" width="7.28515625" style="8" customWidth="1"/>
    <col min="11746" max="11746" width="5.7109375" style="8" customWidth="1"/>
    <col min="11747" max="11988" width="9.140625" style="8"/>
    <col min="11989" max="11989" width="3.85546875" style="8" customWidth="1"/>
    <col min="11990" max="11990" width="33.7109375" style="8" customWidth="1"/>
    <col min="11991" max="11991" width="7.140625" style="8" customWidth="1"/>
    <col min="11992" max="11992" width="6.7109375" style="8" customWidth="1"/>
    <col min="11993" max="11997" width="7.140625" style="8" customWidth="1"/>
    <col min="11998" max="11998" width="6.28515625" style="8" customWidth="1"/>
    <col min="11999" max="11999" width="4.85546875" style="8" customWidth="1"/>
    <col min="12000" max="12000" width="6.85546875" style="8" customWidth="1"/>
    <col min="12001" max="12001" width="7.28515625" style="8" customWidth="1"/>
    <col min="12002" max="12002" width="5.7109375" style="8" customWidth="1"/>
    <col min="12003" max="12244" width="9.140625" style="8"/>
    <col min="12245" max="12245" width="3.85546875" style="8" customWidth="1"/>
    <col min="12246" max="12246" width="33.7109375" style="8" customWidth="1"/>
    <col min="12247" max="12247" width="7.140625" style="8" customWidth="1"/>
    <col min="12248" max="12248" width="6.7109375" style="8" customWidth="1"/>
    <col min="12249" max="12253" width="7.140625" style="8" customWidth="1"/>
    <col min="12254" max="12254" width="6.28515625" style="8" customWidth="1"/>
    <col min="12255" max="12255" width="4.85546875" style="8" customWidth="1"/>
    <col min="12256" max="12256" width="6.85546875" style="8" customWidth="1"/>
    <col min="12257" max="12257" width="7.28515625" style="8" customWidth="1"/>
    <col min="12258" max="12258" width="5.7109375" style="8" customWidth="1"/>
    <col min="12259" max="12500" width="9.140625" style="8"/>
    <col min="12501" max="12501" width="3.85546875" style="8" customWidth="1"/>
    <col min="12502" max="12502" width="33.7109375" style="8" customWidth="1"/>
    <col min="12503" max="12503" width="7.140625" style="8" customWidth="1"/>
    <col min="12504" max="12504" width="6.7109375" style="8" customWidth="1"/>
    <col min="12505" max="12509" width="7.140625" style="8" customWidth="1"/>
    <col min="12510" max="12510" width="6.28515625" style="8" customWidth="1"/>
    <col min="12511" max="12511" width="4.85546875" style="8" customWidth="1"/>
    <col min="12512" max="12512" width="6.85546875" style="8" customWidth="1"/>
    <col min="12513" max="12513" width="7.28515625" style="8" customWidth="1"/>
    <col min="12514" max="12514" width="5.7109375" style="8" customWidth="1"/>
    <col min="12515" max="12756" width="9.140625" style="8"/>
    <col min="12757" max="12757" width="3.85546875" style="8" customWidth="1"/>
    <col min="12758" max="12758" width="33.7109375" style="8" customWidth="1"/>
    <col min="12759" max="12759" width="7.140625" style="8" customWidth="1"/>
    <col min="12760" max="12760" width="6.7109375" style="8" customWidth="1"/>
    <col min="12761" max="12765" width="7.140625" style="8" customWidth="1"/>
    <col min="12766" max="12766" width="6.28515625" style="8" customWidth="1"/>
    <col min="12767" max="12767" width="4.85546875" style="8" customWidth="1"/>
    <col min="12768" max="12768" width="6.85546875" style="8" customWidth="1"/>
    <col min="12769" max="12769" width="7.28515625" style="8" customWidth="1"/>
    <col min="12770" max="12770" width="5.7109375" style="8" customWidth="1"/>
    <col min="12771" max="13012" width="9.140625" style="8"/>
    <col min="13013" max="13013" width="3.85546875" style="8" customWidth="1"/>
    <col min="13014" max="13014" width="33.7109375" style="8" customWidth="1"/>
    <col min="13015" max="13015" width="7.140625" style="8" customWidth="1"/>
    <col min="13016" max="13016" width="6.7109375" style="8" customWidth="1"/>
    <col min="13017" max="13021" width="7.140625" style="8" customWidth="1"/>
    <col min="13022" max="13022" width="6.28515625" style="8" customWidth="1"/>
    <col min="13023" max="13023" width="4.85546875" style="8" customWidth="1"/>
    <col min="13024" max="13024" width="6.85546875" style="8" customWidth="1"/>
    <col min="13025" max="13025" width="7.28515625" style="8" customWidth="1"/>
    <col min="13026" max="13026" width="5.7109375" style="8" customWidth="1"/>
    <col min="13027" max="13268" width="9.140625" style="8"/>
    <col min="13269" max="13269" width="3.85546875" style="8" customWidth="1"/>
    <col min="13270" max="13270" width="33.7109375" style="8" customWidth="1"/>
    <col min="13271" max="13271" width="7.140625" style="8" customWidth="1"/>
    <col min="13272" max="13272" width="6.7109375" style="8" customWidth="1"/>
    <col min="13273" max="13277" width="7.140625" style="8" customWidth="1"/>
    <col min="13278" max="13278" width="6.28515625" style="8" customWidth="1"/>
    <col min="13279" max="13279" width="4.85546875" style="8" customWidth="1"/>
    <col min="13280" max="13280" width="6.85546875" style="8" customWidth="1"/>
    <col min="13281" max="13281" width="7.28515625" style="8" customWidth="1"/>
    <col min="13282" max="13282" width="5.7109375" style="8" customWidth="1"/>
    <col min="13283" max="13524" width="9.140625" style="8"/>
    <col min="13525" max="13525" width="3.85546875" style="8" customWidth="1"/>
    <col min="13526" max="13526" width="33.7109375" style="8" customWidth="1"/>
    <col min="13527" max="13527" width="7.140625" style="8" customWidth="1"/>
    <col min="13528" max="13528" width="6.7109375" style="8" customWidth="1"/>
    <col min="13529" max="13533" width="7.140625" style="8" customWidth="1"/>
    <col min="13534" max="13534" width="6.28515625" style="8" customWidth="1"/>
    <col min="13535" max="13535" width="4.85546875" style="8" customWidth="1"/>
    <col min="13536" max="13536" width="6.85546875" style="8" customWidth="1"/>
    <col min="13537" max="13537" width="7.28515625" style="8" customWidth="1"/>
    <col min="13538" max="13538" width="5.7109375" style="8" customWidth="1"/>
    <col min="13539" max="13780" width="9.140625" style="8"/>
    <col min="13781" max="13781" width="3.85546875" style="8" customWidth="1"/>
    <col min="13782" max="13782" width="33.7109375" style="8" customWidth="1"/>
    <col min="13783" max="13783" width="7.140625" style="8" customWidth="1"/>
    <col min="13784" max="13784" width="6.7109375" style="8" customWidth="1"/>
    <col min="13785" max="13789" width="7.140625" style="8" customWidth="1"/>
    <col min="13790" max="13790" width="6.28515625" style="8" customWidth="1"/>
    <col min="13791" max="13791" width="4.85546875" style="8" customWidth="1"/>
    <col min="13792" max="13792" width="6.85546875" style="8" customWidth="1"/>
    <col min="13793" max="13793" width="7.28515625" style="8" customWidth="1"/>
    <col min="13794" max="13794" width="5.7109375" style="8" customWidth="1"/>
    <col min="13795" max="14036" width="9.140625" style="8"/>
    <col min="14037" max="14037" width="3.85546875" style="8" customWidth="1"/>
    <col min="14038" max="14038" width="33.7109375" style="8" customWidth="1"/>
    <col min="14039" max="14039" width="7.140625" style="8" customWidth="1"/>
    <col min="14040" max="14040" width="6.7109375" style="8" customWidth="1"/>
    <col min="14041" max="14045" width="7.140625" style="8" customWidth="1"/>
    <col min="14046" max="14046" width="6.28515625" style="8" customWidth="1"/>
    <col min="14047" max="14047" width="4.85546875" style="8" customWidth="1"/>
    <col min="14048" max="14048" width="6.85546875" style="8" customWidth="1"/>
    <col min="14049" max="14049" width="7.28515625" style="8" customWidth="1"/>
    <col min="14050" max="14050" width="5.7109375" style="8" customWidth="1"/>
    <col min="14051" max="14292" width="9.140625" style="8"/>
    <col min="14293" max="14293" width="3.85546875" style="8" customWidth="1"/>
    <col min="14294" max="14294" width="33.7109375" style="8" customWidth="1"/>
    <col min="14295" max="14295" width="7.140625" style="8" customWidth="1"/>
    <col min="14296" max="14296" width="6.7109375" style="8" customWidth="1"/>
    <col min="14297" max="14301" width="7.140625" style="8" customWidth="1"/>
    <col min="14302" max="14302" width="6.28515625" style="8" customWidth="1"/>
    <col min="14303" max="14303" width="4.85546875" style="8" customWidth="1"/>
    <col min="14304" max="14304" width="6.85546875" style="8" customWidth="1"/>
    <col min="14305" max="14305" width="7.28515625" style="8" customWidth="1"/>
    <col min="14306" max="14306" width="5.7109375" style="8" customWidth="1"/>
    <col min="14307" max="14548" width="9.140625" style="8"/>
    <col min="14549" max="14549" width="3.85546875" style="8" customWidth="1"/>
    <col min="14550" max="14550" width="33.7109375" style="8" customWidth="1"/>
    <col min="14551" max="14551" width="7.140625" style="8" customWidth="1"/>
    <col min="14552" max="14552" width="6.7109375" style="8" customWidth="1"/>
    <col min="14553" max="14557" width="7.140625" style="8" customWidth="1"/>
    <col min="14558" max="14558" width="6.28515625" style="8" customWidth="1"/>
    <col min="14559" max="14559" width="4.85546875" style="8" customWidth="1"/>
    <col min="14560" max="14560" width="6.85546875" style="8" customWidth="1"/>
    <col min="14561" max="14561" width="7.28515625" style="8" customWidth="1"/>
    <col min="14562" max="14562" width="5.7109375" style="8" customWidth="1"/>
    <col min="14563" max="14804" width="9.140625" style="8"/>
    <col min="14805" max="14805" width="3.85546875" style="8" customWidth="1"/>
    <col min="14806" max="14806" width="33.7109375" style="8" customWidth="1"/>
    <col min="14807" max="14807" width="7.140625" style="8" customWidth="1"/>
    <col min="14808" max="14808" width="6.7109375" style="8" customWidth="1"/>
    <col min="14809" max="14813" width="7.140625" style="8" customWidth="1"/>
    <col min="14814" max="14814" width="6.28515625" style="8" customWidth="1"/>
    <col min="14815" max="14815" width="4.85546875" style="8" customWidth="1"/>
    <col min="14816" max="14816" width="6.85546875" style="8" customWidth="1"/>
    <col min="14817" max="14817" width="7.28515625" style="8" customWidth="1"/>
    <col min="14818" max="14818" width="5.7109375" style="8" customWidth="1"/>
    <col min="14819" max="15060" width="9.140625" style="8"/>
    <col min="15061" max="15061" width="3.85546875" style="8" customWidth="1"/>
    <col min="15062" max="15062" width="33.7109375" style="8" customWidth="1"/>
    <col min="15063" max="15063" width="7.140625" style="8" customWidth="1"/>
    <col min="15064" max="15064" width="6.7109375" style="8" customWidth="1"/>
    <col min="15065" max="15069" width="7.140625" style="8" customWidth="1"/>
    <col min="15070" max="15070" width="6.28515625" style="8" customWidth="1"/>
    <col min="15071" max="15071" width="4.85546875" style="8" customWidth="1"/>
    <col min="15072" max="15072" width="6.85546875" style="8" customWidth="1"/>
    <col min="15073" max="15073" width="7.28515625" style="8" customWidth="1"/>
    <col min="15074" max="15074" width="5.7109375" style="8" customWidth="1"/>
    <col min="15075" max="15316" width="9.140625" style="8"/>
    <col min="15317" max="15317" width="3.85546875" style="8" customWidth="1"/>
    <col min="15318" max="15318" width="33.7109375" style="8" customWidth="1"/>
    <col min="15319" max="15319" width="7.140625" style="8" customWidth="1"/>
    <col min="15320" max="15320" width="6.7109375" style="8" customWidth="1"/>
    <col min="15321" max="15325" width="7.140625" style="8" customWidth="1"/>
    <col min="15326" max="15326" width="6.28515625" style="8" customWidth="1"/>
    <col min="15327" max="15327" width="4.85546875" style="8" customWidth="1"/>
    <col min="15328" max="15328" width="6.85546875" style="8" customWidth="1"/>
    <col min="15329" max="15329" width="7.28515625" style="8" customWidth="1"/>
    <col min="15330" max="15330" width="5.7109375" style="8" customWidth="1"/>
    <col min="15331" max="15572" width="9.140625" style="8"/>
    <col min="15573" max="15573" width="3.85546875" style="8" customWidth="1"/>
    <col min="15574" max="15574" width="33.7109375" style="8" customWidth="1"/>
    <col min="15575" max="15575" width="7.140625" style="8" customWidth="1"/>
    <col min="15576" max="15576" width="6.7109375" style="8" customWidth="1"/>
    <col min="15577" max="15581" width="7.140625" style="8" customWidth="1"/>
    <col min="15582" max="15582" width="6.28515625" style="8" customWidth="1"/>
    <col min="15583" max="15583" width="4.85546875" style="8" customWidth="1"/>
    <col min="15584" max="15584" width="6.85546875" style="8" customWidth="1"/>
    <col min="15585" max="15585" width="7.28515625" style="8" customWidth="1"/>
    <col min="15586" max="15586" width="5.7109375" style="8" customWidth="1"/>
    <col min="15587" max="15828" width="9.140625" style="8"/>
    <col min="15829" max="15829" width="3.85546875" style="8" customWidth="1"/>
    <col min="15830" max="15830" width="33.7109375" style="8" customWidth="1"/>
    <col min="15831" max="15831" width="7.140625" style="8" customWidth="1"/>
    <col min="15832" max="15832" width="6.7109375" style="8" customWidth="1"/>
    <col min="15833" max="15837" width="7.140625" style="8" customWidth="1"/>
    <col min="15838" max="15838" width="6.28515625" style="8" customWidth="1"/>
    <col min="15839" max="15839" width="4.85546875" style="8" customWidth="1"/>
    <col min="15840" max="15840" width="6.85546875" style="8" customWidth="1"/>
    <col min="15841" max="15841" width="7.28515625" style="8" customWidth="1"/>
    <col min="15842" max="15842" width="5.7109375" style="8" customWidth="1"/>
    <col min="15843" max="16084" width="9.140625" style="8"/>
    <col min="16085" max="16085" width="3.85546875" style="8" customWidth="1"/>
    <col min="16086" max="16086" width="33.7109375" style="8" customWidth="1"/>
    <col min="16087" max="16087" width="7.140625" style="8" customWidth="1"/>
    <col min="16088" max="16088" width="6.7109375" style="8" customWidth="1"/>
    <col min="16089" max="16093" width="7.140625" style="8" customWidth="1"/>
    <col min="16094" max="16094" width="6.28515625" style="8" customWidth="1"/>
    <col min="16095" max="16095" width="4.85546875" style="8" customWidth="1"/>
    <col min="16096" max="16096" width="6.85546875" style="8" customWidth="1"/>
    <col min="16097" max="16097" width="7.28515625" style="8" customWidth="1"/>
    <col min="16098" max="16098" width="5.7109375" style="8" customWidth="1"/>
    <col min="16099" max="16340" width="9.140625" style="8"/>
    <col min="16341" max="16384" width="10.28515625" style="8" customWidth="1"/>
  </cols>
  <sheetData>
    <row r="1" spans="1:219" ht="35.1" customHeight="1">
      <c r="A1" s="1428" t="s">
        <v>363</v>
      </c>
      <c r="B1" s="1428"/>
      <c r="C1" s="1428"/>
      <c r="D1" s="1428"/>
      <c r="E1" s="1428"/>
      <c r="F1" s="1428"/>
      <c r="G1" s="1428"/>
      <c r="H1" s="386"/>
      <c r="GW1" s="8"/>
    </row>
    <row r="2" spans="1:219" ht="18.75">
      <c r="A2" s="8"/>
      <c r="B2" s="96"/>
      <c r="C2" s="151"/>
      <c r="D2" s="151"/>
      <c r="E2" s="83"/>
      <c r="GW2" s="8"/>
    </row>
    <row r="3" spans="1:219">
      <c r="A3" s="1594" t="s">
        <v>467</v>
      </c>
      <c r="B3" s="1594"/>
      <c r="C3" s="1594"/>
      <c r="D3" s="1594"/>
      <c r="E3" s="1594"/>
      <c r="F3" s="1594"/>
      <c r="G3" s="1594"/>
      <c r="H3" s="43"/>
      <c r="GW3" s="8"/>
    </row>
    <row r="4" spans="1:219">
      <c r="A4" s="1425" t="s">
        <v>1027</v>
      </c>
      <c r="B4" s="1425"/>
      <c r="C4" s="1425"/>
      <c r="D4" s="1425"/>
      <c r="E4" s="1425"/>
      <c r="F4" s="1425"/>
      <c r="G4" s="1425"/>
      <c r="H4" s="131"/>
    </row>
    <row r="5" spans="1:219">
      <c r="A5" s="44"/>
      <c r="B5" s="124"/>
      <c r="C5" s="125"/>
    </row>
    <row r="6" spans="1:219">
      <c r="A6" s="39"/>
      <c r="B6" s="47"/>
      <c r="C6" s="47"/>
      <c r="GX6" s="39"/>
      <c r="GY6" s="39"/>
      <c r="GZ6" s="39"/>
      <c r="HA6" s="39"/>
      <c r="HB6" s="39"/>
      <c r="HC6" s="39"/>
      <c r="HD6" s="39"/>
      <c r="HE6" s="39"/>
      <c r="HF6" s="39"/>
    </row>
    <row r="7" spans="1:219">
      <c r="A7" s="39"/>
      <c r="B7" s="1116" t="s">
        <v>35</v>
      </c>
      <c r="C7" s="1102" t="s">
        <v>2</v>
      </c>
      <c r="D7" s="1102" t="s">
        <v>816</v>
      </c>
      <c r="E7" s="1116" t="s">
        <v>3</v>
      </c>
      <c r="F7" s="1096" t="s">
        <v>2637</v>
      </c>
      <c r="GX7" s="39"/>
      <c r="GY7" s="39"/>
    </row>
    <row r="8" spans="1:219">
      <c r="A8" s="39"/>
      <c r="B8" s="1117"/>
      <c r="C8" s="1103"/>
      <c r="D8" s="1103"/>
      <c r="E8" s="1117"/>
      <c r="F8" s="1096"/>
      <c r="GX8" s="39"/>
      <c r="GY8" s="39"/>
    </row>
    <row r="9" spans="1:219">
      <c r="A9" s="39"/>
      <c r="B9" s="1586" t="s">
        <v>2820</v>
      </c>
      <c r="C9" s="1587"/>
      <c r="D9" s="1587"/>
      <c r="E9" s="1588"/>
      <c r="F9" s="976" t="s">
        <v>2830</v>
      </c>
      <c r="GX9" s="39"/>
      <c r="GY9" s="39"/>
    </row>
    <row r="10" spans="1:219">
      <c r="A10" s="39"/>
      <c r="B10" s="153" t="s">
        <v>40</v>
      </c>
      <c r="C10" s="121" t="s">
        <v>98</v>
      </c>
      <c r="D10" s="63" t="s">
        <v>324</v>
      </c>
      <c r="E10" s="140" t="s">
        <v>7</v>
      </c>
      <c r="F10" s="177">
        <f>_xlfn.XLOOKUP(K10,[1]VIII_CII_A_3_local3!$AI:$AI,[1]VIII_CII_A_3_local3!$T:$T)</f>
        <v>3.0578006249999996</v>
      </c>
      <c r="H10" s="160"/>
      <c r="K10" s="852" t="s">
        <v>2396</v>
      </c>
      <c r="M10" s="110"/>
      <c r="N10" s="110"/>
      <c r="O10" s="154"/>
      <c r="P10" s="154"/>
      <c r="GX10" s="39"/>
      <c r="GY10" s="39"/>
    </row>
    <row r="11" spans="1:219">
      <c r="A11" s="39"/>
      <c r="B11" s="153" t="s">
        <v>41</v>
      </c>
      <c r="C11" s="121" t="s">
        <v>215</v>
      </c>
      <c r="D11" s="63" t="s">
        <v>324</v>
      </c>
      <c r="E11" s="140" t="s">
        <v>7</v>
      </c>
      <c r="F11" s="177">
        <f>_xlfn.XLOOKUP(K11,[1]VIII_CII_A_3_local3!$AI:$AI,[1]VIII_CII_A_3_local3!$T:$T)</f>
        <v>2.8441935000000003</v>
      </c>
      <c r="K11" s="852" t="s">
        <v>2397</v>
      </c>
      <c r="M11" s="110"/>
      <c r="N11" s="110"/>
      <c r="O11" s="154"/>
      <c r="P11" s="154"/>
      <c r="GX11" s="39"/>
      <c r="GY11" s="39"/>
    </row>
    <row r="12" spans="1:219" ht="25.5">
      <c r="A12" s="39"/>
      <c r="B12" s="153" t="s">
        <v>42</v>
      </c>
      <c r="C12" s="121" t="s">
        <v>808</v>
      </c>
      <c r="D12" s="63" t="s">
        <v>324</v>
      </c>
      <c r="E12" s="140" t="s">
        <v>7</v>
      </c>
      <c r="F12" s="177">
        <f>_xlfn.XLOOKUP(K12,[1]VIII_CII_A_3_local3!$AI:$AI,[1]VIII_CII_A_3_local3!$T:$T)</f>
        <v>2.8441935000000003</v>
      </c>
      <c r="K12" s="852" t="s">
        <v>2398</v>
      </c>
      <c r="M12" s="110"/>
      <c r="N12" s="110"/>
      <c r="O12" s="154"/>
      <c r="P12" s="154"/>
      <c r="GX12" s="39"/>
      <c r="GY12" s="39"/>
    </row>
    <row r="13" spans="1:219" ht="25.5">
      <c r="A13" s="39"/>
      <c r="B13" s="153" t="s">
        <v>44</v>
      </c>
      <c r="C13" s="121" t="s">
        <v>809</v>
      </c>
      <c r="D13" s="63" t="s">
        <v>324</v>
      </c>
      <c r="E13" s="140" t="s">
        <v>7</v>
      </c>
      <c r="F13" s="177">
        <f>_xlfn.XLOOKUP(K13,[1]VIII_CII_A_3_local3!$AI:$AI,[1]VIII_CII_A_3_local3!$T:$T)</f>
        <v>2.601</v>
      </c>
      <c r="K13" s="852" t="s">
        <v>2399</v>
      </c>
      <c r="M13" s="110"/>
      <c r="N13" s="110"/>
      <c r="O13" s="154"/>
      <c r="P13" s="154"/>
      <c r="GX13" s="39"/>
      <c r="GY13" s="39"/>
    </row>
    <row r="14" spans="1:219">
      <c r="A14" s="39"/>
      <c r="B14" s="153" t="s">
        <v>46</v>
      </c>
      <c r="C14" s="142" t="s">
        <v>810</v>
      </c>
      <c r="D14" s="63" t="s">
        <v>324</v>
      </c>
      <c r="E14" s="152" t="s">
        <v>7</v>
      </c>
      <c r="F14" s="177">
        <f>_xlfn.XLOOKUP(K14,[1]VIII_CII_A_3_local3!$AI:$AI,[1]VIII_CII_A_3_local3!$T:$T)</f>
        <v>2.5398765000000001</v>
      </c>
      <c r="K14" s="852" t="s">
        <v>2400</v>
      </c>
      <c r="M14" s="110"/>
      <c r="N14" s="110"/>
      <c r="O14" s="154"/>
      <c r="P14" s="154"/>
      <c r="GX14" s="39"/>
      <c r="GY14" s="39"/>
    </row>
    <row r="15" spans="1:219">
      <c r="A15" s="39"/>
      <c r="B15" s="155" t="s">
        <v>48</v>
      </c>
      <c r="C15" s="142" t="s">
        <v>1029</v>
      </c>
      <c r="D15" s="63" t="s">
        <v>324</v>
      </c>
      <c r="E15" s="140" t="s">
        <v>7</v>
      </c>
      <c r="F15" s="177">
        <f>_xlfn.XLOOKUP(K15,[1]VIII_CII_A_3_local3!$AI:$AI,[1]VIII_CII_A_3_local3!$T:$T)</f>
        <v>2.239515950704225</v>
      </c>
      <c r="K15" s="852" t="s">
        <v>2401</v>
      </c>
      <c r="M15" s="110"/>
      <c r="N15" s="110"/>
      <c r="O15" s="154"/>
      <c r="P15" s="154"/>
      <c r="GX15" s="39"/>
      <c r="GY15" s="39"/>
    </row>
    <row r="16" spans="1:219">
      <c r="A16" s="39"/>
      <c r="B16" s="1586" t="s">
        <v>2821</v>
      </c>
      <c r="C16" s="1587"/>
      <c r="D16" s="1587"/>
      <c r="E16" s="1588"/>
      <c r="F16" s="743" t="s">
        <v>19</v>
      </c>
      <c r="GX16" s="39"/>
      <c r="GY16" s="39"/>
      <c r="GZ16" s="39"/>
      <c r="HA16" s="39"/>
      <c r="HB16" s="39"/>
      <c r="HC16" s="39"/>
      <c r="HD16" s="39"/>
      <c r="HE16" s="39"/>
      <c r="HF16" s="39"/>
      <c r="HG16" s="39"/>
      <c r="HH16" s="39"/>
      <c r="HI16" s="39"/>
      <c r="HJ16" s="39"/>
      <c r="HK16" s="39"/>
    </row>
    <row r="17" spans="1:207">
      <c r="A17" s="39"/>
      <c r="B17" s="1388" t="s">
        <v>50</v>
      </c>
      <c r="C17" s="1401" t="s">
        <v>871</v>
      </c>
      <c r="D17" s="63" t="s">
        <v>817</v>
      </c>
      <c r="E17" s="140" t="s">
        <v>7</v>
      </c>
      <c r="F17" s="177">
        <f>_xlfn.XLOOKUP(K17,[1]VIII_CII_A_3_local3!$AI:$AI,[1]VIII_CII_A_3_local3!$T:$T)</f>
        <v>1.6850310750000002</v>
      </c>
      <c r="K17" s="866" t="s">
        <v>2402</v>
      </c>
      <c r="GX17" s="39"/>
      <c r="GY17" s="39"/>
    </row>
    <row r="18" spans="1:207">
      <c r="A18" s="39"/>
      <c r="B18" s="1389"/>
      <c r="C18" s="1094"/>
      <c r="D18" s="63" t="s">
        <v>89</v>
      </c>
      <c r="E18" s="140" t="s">
        <v>7</v>
      </c>
      <c r="F18" s="177">
        <f>_xlfn.XLOOKUP(K18,[1]VIII_CII_A_3_local3!$AI:$AI,[1]VIII_CII_A_3_local3!$T:$T)</f>
        <v>1.5964056108000007</v>
      </c>
      <c r="K18" s="866" t="s">
        <v>2403</v>
      </c>
      <c r="GX18" s="39"/>
      <c r="GY18" s="39"/>
    </row>
    <row r="19" spans="1:207">
      <c r="A19" s="39"/>
      <c r="B19" s="1390"/>
      <c r="C19" s="1095"/>
      <c r="D19" s="63" t="s">
        <v>90</v>
      </c>
      <c r="E19" s="140" t="s">
        <v>7</v>
      </c>
      <c r="F19" s="177">
        <f>_xlfn.XLOOKUP(K19,[1]VIII_CII_A_3_local3!$AI:$AI,[1]VIII_CII_A_3_local3!$T:$T)</f>
        <v>1.4512778280000003</v>
      </c>
      <c r="K19" s="866" t="s">
        <v>2404</v>
      </c>
      <c r="GX19" s="39"/>
      <c r="GY19" s="39"/>
    </row>
    <row r="20" spans="1:207" ht="12.75" customHeight="1">
      <c r="A20" s="39"/>
      <c r="B20" s="1388" t="s">
        <v>52</v>
      </c>
      <c r="C20" s="1595" t="s">
        <v>813</v>
      </c>
      <c r="D20" s="63" t="s">
        <v>817</v>
      </c>
      <c r="E20" s="140" t="s">
        <v>7</v>
      </c>
      <c r="F20" s="177">
        <f>_xlfn.XLOOKUP(K20,[1]VIII_CII_A_3_local3!$AI:$AI,[1]VIII_CII_A_3_local3!$T:$T)</f>
        <v>1.6359525000000001</v>
      </c>
      <c r="K20" s="866" t="s">
        <v>2405</v>
      </c>
      <c r="GX20" s="39"/>
      <c r="GY20" s="39"/>
    </row>
    <row r="21" spans="1:207">
      <c r="A21" s="39"/>
      <c r="B21" s="1389"/>
      <c r="C21" s="1596"/>
      <c r="D21" s="63" t="s">
        <v>89</v>
      </c>
      <c r="E21" s="140" t="s">
        <v>7</v>
      </c>
      <c r="F21" s="177">
        <f>_xlfn.XLOOKUP(K21,[1]VIII_CII_A_3_local3!$AI:$AI,[1]VIII_CII_A_3_local3!$T:$T)</f>
        <v>1.5499083600000008</v>
      </c>
      <c r="K21" s="866" t="s">
        <v>2406</v>
      </c>
      <c r="GX21" s="39"/>
      <c r="GY21" s="39"/>
    </row>
    <row r="22" spans="1:207">
      <c r="A22" s="39"/>
      <c r="B22" s="1389"/>
      <c r="C22" s="1596"/>
      <c r="D22" s="63" t="s">
        <v>90</v>
      </c>
      <c r="E22" s="140" t="s">
        <v>7</v>
      </c>
      <c r="F22" s="177">
        <f>_xlfn.XLOOKUP(K22,[1]VIII_CII_A_3_local3!$AI:$AI,[1]VIII_CII_A_3_local3!$T:$T)</f>
        <v>1.4090076000000005</v>
      </c>
      <c r="K22" s="866" t="s">
        <v>2407</v>
      </c>
      <c r="GX22" s="39"/>
      <c r="GY22" s="39"/>
    </row>
    <row r="23" spans="1:207">
      <c r="A23" s="39"/>
      <c r="B23" s="1390"/>
      <c r="C23" s="1597"/>
      <c r="D23" s="63" t="s">
        <v>387</v>
      </c>
      <c r="E23" s="140" t="s">
        <v>7</v>
      </c>
      <c r="F23" s="177">
        <f>_xlfn.XLOOKUP(K23,[1]VIII_CII_A_3_local3!$AI:$AI,[1]VIII_CII_A_3_local3!$T:$T)</f>
        <v>1.3372200000000001</v>
      </c>
      <c r="K23" s="866" t="s">
        <v>2408</v>
      </c>
      <c r="GX23" s="39"/>
      <c r="GY23" s="39"/>
    </row>
    <row r="24" spans="1:207">
      <c r="A24" s="39"/>
      <c r="B24" s="1388" t="s">
        <v>54</v>
      </c>
      <c r="C24" s="1601" t="s">
        <v>814</v>
      </c>
      <c r="D24" s="63" t="s">
        <v>817</v>
      </c>
      <c r="E24" s="156" t="s">
        <v>7</v>
      </c>
      <c r="F24" s="177">
        <f>_xlfn.XLOOKUP(K24,[1]VIII_CII_A_3_local3!$AI:$AI,[1]VIII_CII_A_3_local3!$T:$T)</f>
        <v>1.6359525000000001</v>
      </c>
      <c r="K24" s="866" t="s">
        <v>2409</v>
      </c>
      <c r="GX24" s="39"/>
      <c r="GY24" s="39"/>
    </row>
    <row r="25" spans="1:207">
      <c r="A25" s="39"/>
      <c r="B25" s="1389"/>
      <c r="C25" s="1590"/>
      <c r="D25" s="63" t="s">
        <v>89</v>
      </c>
      <c r="E25" s="156" t="s">
        <v>7</v>
      </c>
      <c r="F25" s="177">
        <f>_xlfn.XLOOKUP(K25,[1]VIII_CII_A_3_local3!$AI:$AI,[1]VIII_CII_A_3_local3!$T:$T)</f>
        <v>1.5499083600000008</v>
      </c>
      <c r="K25" s="866" t="s">
        <v>2410</v>
      </c>
      <c r="GX25" s="39"/>
      <c r="GY25" s="39"/>
    </row>
    <row r="26" spans="1:207">
      <c r="A26" s="39"/>
      <c r="B26" s="1389"/>
      <c r="C26" s="1590"/>
      <c r="D26" s="63" t="s">
        <v>90</v>
      </c>
      <c r="E26" s="156" t="s">
        <v>7</v>
      </c>
      <c r="F26" s="177">
        <f>_xlfn.XLOOKUP(K26,[1]VIII_CII_A_3_local3!$AI:$AI,[1]VIII_CII_A_3_local3!$T:$T)</f>
        <v>1.4090076000000005</v>
      </c>
      <c r="K26" s="866" t="s">
        <v>2411</v>
      </c>
      <c r="GX26" s="39"/>
      <c r="GY26" s="39"/>
    </row>
    <row r="27" spans="1:207">
      <c r="A27" s="39"/>
      <c r="B27" s="1390"/>
      <c r="C27" s="1591"/>
      <c r="D27" s="63" t="s">
        <v>387</v>
      </c>
      <c r="E27" s="156" t="s">
        <v>7</v>
      </c>
      <c r="F27" s="177">
        <f>_xlfn.XLOOKUP(K27,[1]VIII_CII_A_3_local3!$AI:$AI,[1]VIII_CII_A_3_local3!$T:$T)</f>
        <v>1.3372200000000001</v>
      </c>
      <c r="K27" s="866" t="s">
        <v>2412</v>
      </c>
      <c r="GX27" s="39"/>
      <c r="GY27" s="39"/>
    </row>
    <row r="28" spans="1:207" ht="12.75" customHeight="1">
      <c r="A28" s="39"/>
      <c r="B28" s="1388" t="s">
        <v>260</v>
      </c>
      <c r="C28" s="1401" t="s">
        <v>1131</v>
      </c>
      <c r="D28" s="63" t="s">
        <v>817</v>
      </c>
      <c r="E28" s="140" t="s">
        <v>32</v>
      </c>
      <c r="F28" s="177">
        <f>_xlfn.XLOOKUP(K28,[1]VIII_CII_A_3_local3!$AI:$AI,[1]VIII_CII_A_3_local3!$T:$T)</f>
        <v>1.3337824500000002</v>
      </c>
      <c r="K28" s="866" t="s">
        <v>2413</v>
      </c>
      <c r="GX28" s="39"/>
      <c r="GY28" s="39"/>
    </row>
    <row r="29" spans="1:207">
      <c r="A29" s="39"/>
      <c r="B29" s="1389"/>
      <c r="C29" s="1094"/>
      <c r="D29" s="63" t="s">
        <v>89</v>
      </c>
      <c r="E29" s="140" t="s">
        <v>32</v>
      </c>
      <c r="F29" s="177">
        <f>_xlfn.XLOOKUP(K29,[1]VIII_CII_A_3_local3!$AI:$AI,[1]VIII_CII_A_3_local3!$T:$T)</f>
        <v>1.2636311688000006</v>
      </c>
      <c r="K29" s="866" t="s">
        <v>2414</v>
      </c>
      <c r="GX29" s="39"/>
      <c r="GY29" s="39"/>
    </row>
    <row r="30" spans="1:207">
      <c r="A30" s="39"/>
      <c r="B30" s="1389"/>
      <c r="C30" s="1094"/>
      <c r="D30" s="63" t="s">
        <v>90</v>
      </c>
      <c r="E30" s="140" t="s">
        <v>32</v>
      </c>
      <c r="F30" s="177">
        <f>_xlfn.XLOOKUP(K30,[1]VIII_CII_A_3_local3!$AI:$AI,[1]VIII_CII_A_3_local3!$T:$T)</f>
        <v>1.1935123200000004</v>
      </c>
      <c r="K30" s="866" t="s">
        <v>2415</v>
      </c>
      <c r="GX30" s="39"/>
      <c r="GY30" s="39"/>
    </row>
    <row r="31" spans="1:207">
      <c r="A31" s="39"/>
      <c r="B31" s="1390"/>
      <c r="C31" s="1095"/>
      <c r="D31" s="63" t="s">
        <v>387</v>
      </c>
      <c r="E31" s="140" t="s">
        <v>32</v>
      </c>
      <c r="F31" s="177">
        <f>_xlfn.XLOOKUP(K31,[1]VIII_CII_A_3_local3!$AI:$AI,[1]VIII_CII_A_3_local3!$T:$T)</f>
        <v>1.16638704</v>
      </c>
      <c r="K31" s="866" t="s">
        <v>2416</v>
      </c>
      <c r="GX31" s="39"/>
      <c r="GY31" s="39"/>
    </row>
    <row r="32" spans="1:207">
      <c r="A32" s="39"/>
      <c r="B32" s="1388" t="s">
        <v>261</v>
      </c>
      <c r="C32" s="1401" t="s">
        <v>1130</v>
      </c>
      <c r="D32" s="63" t="s">
        <v>817</v>
      </c>
      <c r="E32" s="140" t="s">
        <v>33</v>
      </c>
      <c r="F32" s="177">
        <f>_xlfn.XLOOKUP(K32,[1]VIII_CII_A_3_local3!$AI:$AI,[1]VIII_CII_A_3_local3!$T:$T)</f>
        <v>1.2871000642500001</v>
      </c>
      <c r="K32" s="866" t="s">
        <v>2417</v>
      </c>
      <c r="GX32" s="39"/>
      <c r="GY32" s="39"/>
    </row>
    <row r="33" spans="1:207">
      <c r="A33" s="39"/>
      <c r="B33" s="1389"/>
      <c r="C33" s="1094"/>
      <c r="D33" s="63" t="s">
        <v>89</v>
      </c>
      <c r="E33" s="140" t="s">
        <v>33</v>
      </c>
      <c r="F33" s="177">
        <f>_xlfn.XLOOKUP(K33,[1]VIII_CII_A_3_local3!$AI:$AI,[1]VIII_CII_A_3_local3!$T:$T)</f>
        <v>1.2194040778920003</v>
      </c>
      <c r="K33" s="866" t="s">
        <v>2418</v>
      </c>
      <c r="GX33" s="39"/>
      <c r="GY33" s="39"/>
    </row>
    <row r="34" spans="1:207">
      <c r="A34" s="39"/>
      <c r="B34" s="1389"/>
      <c r="C34" s="1094"/>
      <c r="D34" s="63" t="s">
        <v>90</v>
      </c>
      <c r="E34" s="140" t="s">
        <v>33</v>
      </c>
      <c r="F34" s="177">
        <f>_xlfn.XLOOKUP(K34,[1]VIII_CII_A_3_local3!$AI:$AI,[1]VIII_CII_A_3_local3!$T:$T)</f>
        <v>1.1517393888000003</v>
      </c>
      <c r="K34" s="866" t="s">
        <v>2419</v>
      </c>
      <c r="GX34" s="39"/>
      <c r="GY34" s="39"/>
    </row>
    <row r="35" spans="1:207">
      <c r="A35" s="39"/>
      <c r="B35" s="1390"/>
      <c r="C35" s="1095"/>
      <c r="D35" s="63" t="s">
        <v>387</v>
      </c>
      <c r="E35" s="140" t="s">
        <v>33</v>
      </c>
      <c r="F35" s="177">
        <f>_xlfn.XLOOKUP(K35,[1]VIII_CII_A_3_local3!$AI:$AI,[1]VIII_CII_A_3_local3!$T:$T)</f>
        <v>1.1197315584</v>
      </c>
      <c r="K35" s="866" t="s">
        <v>2420</v>
      </c>
      <c r="GX35" s="39"/>
      <c r="GY35" s="39"/>
    </row>
    <row r="36" spans="1:207">
      <c r="A36" s="39"/>
      <c r="B36" s="1388" t="s">
        <v>262</v>
      </c>
      <c r="C36" s="1403" t="s">
        <v>874</v>
      </c>
      <c r="D36" s="63" t="s">
        <v>89</v>
      </c>
      <c r="E36" s="140" t="s">
        <v>33</v>
      </c>
      <c r="F36" s="177">
        <f>_xlfn.XLOOKUP(K36,[1]VIII_CII_A_3_local3!$AI:$AI,[1]VIII_CII_A_3_local3!$T:$T)</f>
        <v>1.2871487488860003</v>
      </c>
      <c r="K36" s="866" t="s">
        <v>2421</v>
      </c>
      <c r="GX36" s="39"/>
      <c r="GY36" s="39"/>
    </row>
    <row r="37" spans="1:207">
      <c r="A37" s="39"/>
      <c r="B37" s="1389"/>
      <c r="C37" s="1191"/>
      <c r="D37" s="63" t="s">
        <v>90</v>
      </c>
      <c r="E37" s="140" t="s">
        <v>157</v>
      </c>
      <c r="F37" s="177">
        <f>_xlfn.XLOOKUP(K37,[1]VIII_CII_A_3_local3!$AI:$AI,[1]VIII_CII_A_3_local3!$T:$T)</f>
        <v>1.2157249104000003</v>
      </c>
      <c r="K37" s="866" t="s">
        <v>2422</v>
      </c>
      <c r="GX37" s="39"/>
      <c r="GY37" s="39"/>
    </row>
    <row r="38" spans="1:207">
      <c r="A38" s="39"/>
      <c r="B38" s="1390"/>
      <c r="C38" s="1192"/>
      <c r="D38" s="63" t="s">
        <v>387</v>
      </c>
      <c r="E38" s="140" t="s">
        <v>157</v>
      </c>
      <c r="F38" s="177">
        <f>_xlfn.XLOOKUP(K38,[1]VIII_CII_A_3_local3!$AI:$AI,[1]VIII_CII_A_3_local3!$T:$T)</f>
        <v>1.1819388672</v>
      </c>
      <c r="K38" s="866" t="s">
        <v>2423</v>
      </c>
      <c r="GX38" s="39"/>
      <c r="GY38" s="39"/>
    </row>
    <row r="39" spans="1:207" ht="12.75" customHeight="1">
      <c r="A39" s="39"/>
      <c r="B39" s="1388" t="s">
        <v>264</v>
      </c>
      <c r="C39" s="1401" t="s">
        <v>818</v>
      </c>
      <c r="D39" s="63" t="s">
        <v>817</v>
      </c>
      <c r="E39" s="140" t="s">
        <v>33</v>
      </c>
      <c r="F39" s="177">
        <f>_xlfn.XLOOKUP(K39,[1]VIII_CII_A_3_local3!$AI:$AI,[1]VIII_CII_A_3_local3!$T:$T)</f>
        <v>1.2871487488860003</v>
      </c>
      <c r="K39" s="866" t="s">
        <v>2424</v>
      </c>
      <c r="GX39" s="39"/>
      <c r="GY39" s="39"/>
    </row>
    <row r="40" spans="1:207">
      <c r="A40" s="39"/>
      <c r="B40" s="1389"/>
      <c r="C40" s="1094"/>
      <c r="D40" s="63" t="s">
        <v>89</v>
      </c>
      <c r="E40" s="140" t="s">
        <v>157</v>
      </c>
      <c r="F40" s="177">
        <f>_xlfn.XLOOKUP(K40,[1]VIII_CII_A_3_local3!$AI:$AI,[1]VIII_CII_A_3_local3!$T:$T)</f>
        <v>1.2157249104000003</v>
      </c>
      <c r="K40" s="866" t="s">
        <v>2425</v>
      </c>
      <c r="GX40" s="39"/>
      <c r="GY40" s="39"/>
    </row>
    <row r="41" spans="1:207">
      <c r="A41" s="39"/>
      <c r="B41" s="1390"/>
      <c r="C41" s="1095"/>
      <c r="D41" s="63" t="s">
        <v>387</v>
      </c>
      <c r="E41" s="140" t="s">
        <v>157</v>
      </c>
      <c r="F41" s="177">
        <f>_xlfn.XLOOKUP(K41,[1]VIII_CII_A_3_local3!$AI:$AI,[1]VIII_CII_A_3_local3!$T:$T)</f>
        <v>1.1819388672</v>
      </c>
      <c r="K41" s="866" t="s">
        <v>2426</v>
      </c>
      <c r="GX41" s="39"/>
      <c r="GY41" s="39"/>
    </row>
    <row r="42" spans="1:207">
      <c r="A42" s="39"/>
      <c r="B42" s="1602" t="s">
        <v>265</v>
      </c>
      <c r="C42" s="1403" t="s">
        <v>468</v>
      </c>
      <c r="D42" s="63" t="s">
        <v>89</v>
      </c>
      <c r="E42" s="140" t="s">
        <v>157</v>
      </c>
      <c r="F42" s="177">
        <f>_xlfn.XLOOKUP(K42,[1]VIII_CII_A_3_local3!$AI:$AI,[1]VIII_CII_A_3_local3!$T:$T)</f>
        <v>1.2157249104000003</v>
      </c>
      <c r="K42" s="866" t="s">
        <v>2427</v>
      </c>
      <c r="GX42" s="39"/>
      <c r="GY42" s="39"/>
    </row>
    <row r="43" spans="1:207">
      <c r="A43" s="39"/>
      <c r="B43" s="1603"/>
      <c r="C43" s="1192"/>
      <c r="D43" s="63" t="s">
        <v>387</v>
      </c>
      <c r="E43" s="140" t="s">
        <v>157</v>
      </c>
      <c r="F43" s="177">
        <f>_xlfn.XLOOKUP(K43,[1]VIII_CII_A_3_local3!$AI:$AI,[1]VIII_CII_A_3_local3!$T:$T)</f>
        <v>1.1819388672</v>
      </c>
      <c r="K43" s="866" t="s">
        <v>2428</v>
      </c>
      <c r="GX43" s="39"/>
      <c r="GY43" s="39"/>
    </row>
    <row r="44" spans="1:207">
      <c r="A44" s="39"/>
      <c r="B44" s="1583" t="s">
        <v>266</v>
      </c>
      <c r="C44" s="1403" t="s">
        <v>819</v>
      </c>
      <c r="D44" s="63" t="s">
        <v>89</v>
      </c>
      <c r="E44" s="140" t="s">
        <v>33</v>
      </c>
      <c r="F44" s="177">
        <f>_xlfn.XLOOKUP(K44,[1]VIII_CII_A_3_local3!$AI:$AI,[1]VIII_CII_A_3_local3!$T:$T)</f>
        <v>1.2871487488860003</v>
      </c>
      <c r="K44" s="866" t="s">
        <v>2429</v>
      </c>
      <c r="GX44" s="39"/>
      <c r="GY44" s="39"/>
    </row>
    <row r="45" spans="1:207">
      <c r="A45" s="39"/>
      <c r="B45" s="1585"/>
      <c r="C45" s="1192"/>
      <c r="D45" s="63" t="s">
        <v>90</v>
      </c>
      <c r="E45" s="140" t="s">
        <v>33</v>
      </c>
      <c r="F45" s="177">
        <f>_xlfn.XLOOKUP(K45,[1]VIII_CII_A_3_local3!$AI:$AI,[1]VIII_CII_A_3_local3!$T:$T)</f>
        <v>1.2157249104000003</v>
      </c>
      <c r="K45" s="866" t="s">
        <v>2430</v>
      </c>
      <c r="GX45" s="39"/>
      <c r="GY45" s="39"/>
    </row>
    <row r="46" spans="1:207">
      <c r="A46" s="39"/>
      <c r="B46" s="1583" t="s">
        <v>268</v>
      </c>
      <c r="C46" s="1403" t="s">
        <v>875</v>
      </c>
      <c r="D46" s="63" t="s">
        <v>89</v>
      </c>
      <c r="E46" s="140" t="s">
        <v>33</v>
      </c>
      <c r="F46" s="177">
        <f>_xlfn.XLOOKUP(K46,[1]VIII_CII_A_3_local3!$AI:$AI,[1]VIII_CII_A_3_local3!$T:$T)</f>
        <v>1.2871487488860003</v>
      </c>
      <c r="K46" s="866" t="s">
        <v>2431</v>
      </c>
      <c r="GX46" s="39"/>
      <c r="GY46" s="39"/>
    </row>
    <row r="47" spans="1:207">
      <c r="A47" s="39"/>
      <c r="B47" s="1585"/>
      <c r="C47" s="1192"/>
      <c r="D47" s="63" t="s">
        <v>90</v>
      </c>
      <c r="E47" s="140" t="s">
        <v>33</v>
      </c>
      <c r="F47" s="177">
        <f>_xlfn.XLOOKUP(K47,[1]VIII_CII_A_3_local3!$AI:$AI,[1]VIII_CII_A_3_local3!$T:$T)</f>
        <v>1.2157249104000003</v>
      </c>
      <c r="K47" s="866" t="s">
        <v>2432</v>
      </c>
      <c r="GX47" s="39"/>
      <c r="GY47" s="39"/>
    </row>
    <row r="48" spans="1:207">
      <c r="A48" s="39"/>
      <c r="B48" s="1583" t="s">
        <v>269</v>
      </c>
      <c r="C48" s="1403" t="s">
        <v>820</v>
      </c>
      <c r="D48" s="63" t="s">
        <v>89</v>
      </c>
      <c r="E48" s="140" t="s">
        <v>157</v>
      </c>
      <c r="F48" s="177">
        <f>_xlfn.XLOOKUP(K48,[1]VIII_CII_A_3_local3!$AI:$AI,[1]VIII_CII_A_3_local3!$T:$T)</f>
        <v>1.2157249104000003</v>
      </c>
      <c r="K48" s="866" t="s">
        <v>2433</v>
      </c>
      <c r="GX48" s="39"/>
      <c r="GY48" s="39"/>
    </row>
    <row r="49" spans="1:207">
      <c r="A49" s="39"/>
      <c r="B49" s="1585"/>
      <c r="C49" s="1192"/>
      <c r="D49" s="63" t="s">
        <v>90</v>
      </c>
      <c r="E49" s="140" t="s">
        <v>157</v>
      </c>
      <c r="F49" s="177">
        <f>_xlfn.XLOOKUP(K49,[1]VIII_CII_A_3_local3!$AI:$AI,[1]VIII_CII_A_3_local3!$T:$T)</f>
        <v>1.1819388672</v>
      </c>
      <c r="K49" s="866" t="s">
        <v>2434</v>
      </c>
      <c r="GX49" s="39"/>
      <c r="GY49" s="39"/>
    </row>
    <row r="50" spans="1:207">
      <c r="A50" s="39"/>
      <c r="B50" s="54" t="s">
        <v>271</v>
      </c>
      <c r="C50" s="140" t="s">
        <v>469</v>
      </c>
      <c r="D50" s="157"/>
      <c r="E50" s="140" t="s">
        <v>157</v>
      </c>
      <c r="F50" s="177">
        <f>_xlfn.XLOOKUP(K50,[1]VIII_CII_A_3_local3!$AI:$AI,[1]VIII_CII_A_3_local3!$T:$T)</f>
        <v>1.2871487488860003</v>
      </c>
      <c r="K50" s="866" t="s">
        <v>2435</v>
      </c>
      <c r="GX50" s="39"/>
      <c r="GY50" s="39"/>
    </row>
    <row r="51" spans="1:207" ht="25.5">
      <c r="A51" s="39"/>
      <c r="B51" s="54" t="s">
        <v>272</v>
      </c>
      <c r="C51" s="63" t="s">
        <v>821</v>
      </c>
      <c r="D51" s="142"/>
      <c r="E51" s="140" t="s">
        <v>157</v>
      </c>
      <c r="F51" s="177">
        <f>_xlfn.XLOOKUP(K51,[1]VIII_CII_A_3_local3!$AI:$AI,[1]VIII_CII_A_3_local3!$T:$T)</f>
        <v>1.2157249104000003</v>
      </c>
      <c r="K51" s="866" t="s">
        <v>2436</v>
      </c>
      <c r="GX51" s="39"/>
      <c r="GY51" s="39"/>
    </row>
    <row r="52" spans="1:207">
      <c r="A52" s="39"/>
      <c r="B52" s="54" t="s">
        <v>274</v>
      </c>
      <c r="C52" s="140" t="s">
        <v>822</v>
      </c>
      <c r="D52" s="157"/>
      <c r="E52" s="140" t="s">
        <v>157</v>
      </c>
      <c r="F52" s="177">
        <f>_xlfn.XLOOKUP(K52,[1]VIII_CII_A_3_local3!$AI:$AI,[1]VIII_CII_A_3_local3!$T:$T)</f>
        <v>1.2157249104000003</v>
      </c>
      <c r="K52" s="866" t="s">
        <v>2437</v>
      </c>
      <c r="GX52" s="39"/>
      <c r="GY52" s="39"/>
    </row>
    <row r="53" spans="1:207">
      <c r="A53" s="39"/>
      <c r="B53" s="1583" t="s">
        <v>403</v>
      </c>
      <c r="C53" s="1403" t="s">
        <v>470</v>
      </c>
      <c r="D53" s="63" t="s">
        <v>89</v>
      </c>
      <c r="E53" s="140" t="s">
        <v>157</v>
      </c>
      <c r="F53" s="177">
        <f>_xlfn.XLOOKUP(K53,[1]VIII_CII_A_3_local3!$AI:$AI,[1]VIII_CII_A_3_local3!$T:$T)</f>
        <v>1.2157249104000003</v>
      </c>
      <c r="K53" s="866" t="s">
        <v>2438</v>
      </c>
      <c r="GX53" s="39"/>
      <c r="GY53" s="39"/>
    </row>
    <row r="54" spans="1:207">
      <c r="A54" s="39"/>
      <c r="B54" s="1585"/>
      <c r="C54" s="1192"/>
      <c r="D54" s="63" t="s">
        <v>387</v>
      </c>
      <c r="E54" s="140" t="s">
        <v>157</v>
      </c>
      <c r="F54" s="177">
        <f>_xlfn.XLOOKUP(K54,[1]VIII_CII_A_3_local3!$AI:$AI,[1]VIII_CII_A_3_local3!$T:$T)</f>
        <v>1.1819388672</v>
      </c>
      <c r="K54" s="866" t="s">
        <v>2439</v>
      </c>
      <c r="GX54" s="39"/>
      <c r="GY54" s="39"/>
    </row>
    <row r="55" spans="1:207">
      <c r="A55" s="39"/>
      <c r="B55" s="1583" t="s">
        <v>404</v>
      </c>
      <c r="C55" s="1403" t="s">
        <v>876</v>
      </c>
      <c r="D55" s="63" t="s">
        <v>89</v>
      </c>
      <c r="E55" s="140" t="s">
        <v>157</v>
      </c>
      <c r="F55" s="177">
        <f>_xlfn.XLOOKUP(K55,[1]VIII_CII_A_3_local3!$AI:$AI,[1]VIII_CII_A_3_local3!$T:$T)</f>
        <v>1.2871487488860003</v>
      </c>
      <c r="K55" s="866" t="s">
        <v>2440</v>
      </c>
      <c r="GX55" s="39"/>
      <c r="GY55" s="39"/>
    </row>
    <row r="56" spans="1:207">
      <c r="A56" s="39"/>
      <c r="B56" s="1585"/>
      <c r="C56" s="1192"/>
      <c r="D56" s="63" t="s">
        <v>90</v>
      </c>
      <c r="E56" s="140" t="s">
        <v>157</v>
      </c>
      <c r="F56" s="177">
        <f>_xlfn.XLOOKUP(K56,[1]VIII_CII_A_3_local3!$AI:$AI,[1]VIII_CII_A_3_local3!$T:$T)</f>
        <v>1.2157249104000003</v>
      </c>
      <c r="K56" s="866" t="s">
        <v>2441</v>
      </c>
      <c r="GX56" s="39"/>
      <c r="GY56" s="39"/>
    </row>
    <row r="57" spans="1:207">
      <c r="A57" s="39"/>
      <c r="B57" s="1583" t="s">
        <v>405</v>
      </c>
      <c r="C57" s="1403" t="s">
        <v>877</v>
      </c>
      <c r="D57" s="63" t="s">
        <v>89</v>
      </c>
      <c r="E57" s="140" t="s">
        <v>157</v>
      </c>
      <c r="F57" s="177">
        <f>_xlfn.XLOOKUP(K57,[1]VIII_CII_A_3_local3!$AI:$AI,[1]VIII_CII_A_3_local3!$T:$T)</f>
        <v>1.2871487488860003</v>
      </c>
      <c r="K57" s="866" t="s">
        <v>2442</v>
      </c>
      <c r="GX57" s="39"/>
      <c r="GY57" s="39"/>
    </row>
    <row r="58" spans="1:207">
      <c r="A58" s="39"/>
      <c r="B58" s="1585"/>
      <c r="C58" s="1192"/>
      <c r="D58" s="63" t="s">
        <v>90</v>
      </c>
      <c r="E58" s="152" t="s">
        <v>157</v>
      </c>
      <c r="F58" s="177">
        <f>_xlfn.XLOOKUP(K58,[1]VIII_CII_A_3_local3!$AI:$AI,[1]VIII_CII_A_3_local3!$T:$T)</f>
        <v>1.2157249104000003</v>
      </c>
      <c r="H58" s="117"/>
      <c r="K58" s="866" t="s">
        <v>2443</v>
      </c>
      <c r="GX58" s="39"/>
      <c r="GY58" s="39"/>
    </row>
    <row r="59" spans="1:207">
      <c r="A59" s="39"/>
      <c r="B59" s="1388" t="s">
        <v>406</v>
      </c>
      <c r="C59" s="1403" t="s">
        <v>824</v>
      </c>
      <c r="D59" s="63" t="s">
        <v>89</v>
      </c>
      <c r="E59" s="152" t="s">
        <v>157</v>
      </c>
      <c r="F59" s="177">
        <f>_xlfn.XLOOKUP(K59,[1]VIII_CII_A_3_local3!$AI:$AI,[1]VIII_CII_A_3_local3!$T:$T)</f>
        <v>1.2871487488860003</v>
      </c>
      <c r="H59" s="465"/>
      <c r="I59" s="465"/>
      <c r="J59" s="465"/>
      <c r="K59" s="866" t="s">
        <v>2444</v>
      </c>
      <c r="L59" s="465"/>
      <c r="M59" s="465"/>
      <c r="N59" s="465"/>
      <c r="O59" s="465"/>
      <c r="P59" s="465"/>
      <c r="GX59" s="39"/>
      <c r="GY59" s="39"/>
    </row>
    <row r="60" spans="1:207">
      <c r="A60" s="39"/>
      <c r="B60" s="1389"/>
      <c r="C60" s="1191"/>
      <c r="D60" s="63" t="s">
        <v>90</v>
      </c>
      <c r="E60" s="152" t="s">
        <v>157</v>
      </c>
      <c r="F60" s="177">
        <f>_xlfn.XLOOKUP(K60,[1]VIII_CII_A_3_local3!$AI:$AI,[1]VIII_CII_A_3_local3!$T:$T)</f>
        <v>1.2157249104000003</v>
      </c>
      <c r="H60" s="465"/>
      <c r="I60" s="465"/>
      <c r="J60" s="465"/>
      <c r="K60" s="866" t="s">
        <v>2445</v>
      </c>
      <c r="L60" s="465"/>
      <c r="M60" s="465"/>
      <c r="N60" s="465"/>
      <c r="O60" s="465"/>
      <c r="P60" s="465"/>
      <c r="GX60" s="39"/>
      <c r="GY60" s="39"/>
    </row>
    <row r="61" spans="1:207">
      <c r="A61" s="39"/>
      <c r="B61" s="1389"/>
      <c r="C61" s="1191"/>
      <c r="D61" s="63" t="s">
        <v>485</v>
      </c>
      <c r="E61" s="152" t="s">
        <v>157</v>
      </c>
      <c r="F61" s="177">
        <f>_xlfn.XLOOKUP(K61,[1]VIII_CII_A_3_local3!$AI:$AI,[1]VIII_CII_A_3_local3!$T:$T)</f>
        <v>1.1819388672</v>
      </c>
      <c r="H61" s="465"/>
      <c r="I61" s="465"/>
      <c r="J61" s="465"/>
      <c r="K61" s="866" t="s">
        <v>2446</v>
      </c>
      <c r="L61" s="465"/>
      <c r="M61" s="465"/>
      <c r="N61" s="465"/>
      <c r="O61" s="465"/>
      <c r="P61" s="465"/>
      <c r="GX61" s="39"/>
      <c r="GY61" s="39"/>
    </row>
    <row r="62" spans="1:207">
      <c r="A62" s="39"/>
      <c r="B62" s="1390"/>
      <c r="C62" s="1192"/>
      <c r="D62" s="63" t="s">
        <v>823</v>
      </c>
      <c r="E62" s="152" t="s">
        <v>157</v>
      </c>
      <c r="F62" s="177">
        <f>_xlfn.XLOOKUP(K62,[1]VIII_CII_A_3_local3!$AI:$AI,[1]VIII_CII_A_3_local3!$T:$T)</f>
        <v>1.1583000898559999</v>
      </c>
      <c r="K62" s="866" t="s">
        <v>2447</v>
      </c>
      <c r="GX62" s="39"/>
      <c r="GY62" s="39"/>
    </row>
    <row r="63" spans="1:207">
      <c r="A63" s="39"/>
      <c r="B63" s="1388" t="s">
        <v>407</v>
      </c>
      <c r="C63" s="1403" t="s">
        <v>878</v>
      </c>
      <c r="D63" s="63" t="s">
        <v>89</v>
      </c>
      <c r="E63" s="152" t="s">
        <v>157</v>
      </c>
      <c r="F63" s="177">
        <f>_xlfn.XLOOKUP(K63,[1]VIII_CII_A_3_local3!$AI:$AI,[1]VIII_CII_A_3_local3!$T:$T)</f>
        <v>1.1819388672</v>
      </c>
      <c r="K63" s="866" t="s">
        <v>2448</v>
      </c>
      <c r="GX63" s="39"/>
      <c r="GY63" s="39"/>
    </row>
    <row r="64" spans="1:207" ht="25.5">
      <c r="A64" s="39"/>
      <c r="B64" s="1390"/>
      <c r="C64" s="1192"/>
      <c r="D64" s="63" t="s">
        <v>825</v>
      </c>
      <c r="E64" s="140" t="s">
        <v>157</v>
      </c>
      <c r="F64" s="177">
        <f>_xlfn.XLOOKUP(K64,[1]VIII_CII_A_3_local3!$AI:$AI,[1]VIII_CII_A_3_local3!$T:$T)</f>
        <v>1.0579083455519998</v>
      </c>
      <c r="K64" s="866" t="s">
        <v>2449</v>
      </c>
      <c r="GX64" s="39"/>
      <c r="GY64" s="39"/>
    </row>
    <row r="65" spans="1:221" s="40" customFormat="1" ht="26.25" customHeight="1">
      <c r="A65" s="41"/>
      <c r="B65" s="1586" t="s">
        <v>2831</v>
      </c>
      <c r="C65" s="1587"/>
      <c r="D65" s="1587"/>
      <c r="E65" s="1587"/>
      <c r="F65" s="1588"/>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row>
    <row r="66" spans="1:221" s="39" customFormat="1">
      <c r="B66" s="1388" t="s">
        <v>408</v>
      </c>
      <c r="C66" s="1190" t="s">
        <v>826</v>
      </c>
      <c r="D66" s="63" t="s">
        <v>89</v>
      </c>
      <c r="E66" s="140" t="s">
        <v>157</v>
      </c>
      <c r="F66" s="177">
        <f>_xlfn.XLOOKUP(K66,[1]VIII_CII_A_3_local3!$AI:$AI,[1]VIII_CII_A_3_local3!$T:$T)</f>
        <v>1.3474083242812498</v>
      </c>
      <c r="K66" s="866" t="s">
        <v>2450</v>
      </c>
      <c r="GZ66" s="8"/>
      <c r="HA66" s="8"/>
      <c r="HB66" s="8"/>
      <c r="HC66" s="8"/>
      <c r="HD66" s="8"/>
      <c r="HE66" s="8"/>
      <c r="HF66" s="8"/>
      <c r="HG66" s="8"/>
      <c r="HH66" s="8"/>
      <c r="HI66" s="8"/>
      <c r="HJ66" s="8"/>
      <c r="HK66" s="8"/>
      <c r="HL66" s="8"/>
      <c r="HM66" s="8"/>
    </row>
    <row r="67" spans="1:221" s="39" customFormat="1">
      <c r="B67" s="1389"/>
      <c r="C67" s="1191"/>
      <c r="D67" s="63" t="s">
        <v>90</v>
      </c>
      <c r="E67" s="140" t="s">
        <v>157</v>
      </c>
      <c r="F67" s="177">
        <f>_xlfn.XLOOKUP(K67,[1]VIII_CII_A_3_local3!$AI:$AI,[1]VIII_CII_A_3_local3!$T:$T)</f>
        <v>1.2765403800765003</v>
      </c>
      <c r="K67" s="866" t="s">
        <v>2451</v>
      </c>
      <c r="GZ67" s="8"/>
      <c r="HA67" s="8"/>
      <c r="HB67" s="8"/>
      <c r="HC67" s="8"/>
      <c r="HD67" s="8"/>
      <c r="HE67" s="8"/>
      <c r="HF67" s="8"/>
      <c r="HG67" s="8"/>
      <c r="HH67" s="8"/>
      <c r="HI67" s="8"/>
      <c r="HJ67" s="8"/>
      <c r="HK67" s="8"/>
      <c r="HL67" s="8"/>
      <c r="HM67" s="8"/>
    </row>
    <row r="68" spans="1:221" s="39" customFormat="1">
      <c r="B68" s="1390"/>
      <c r="C68" s="1192"/>
      <c r="D68" s="63" t="s">
        <v>485</v>
      </c>
      <c r="E68" s="140" t="s">
        <v>157</v>
      </c>
      <c r="F68" s="177">
        <f>_xlfn.XLOOKUP(K68,[1]VIII_CII_A_3_local3!$AI:$AI,[1]VIII_CII_A_3_local3!$T:$T)</f>
        <v>1.2057051996000001</v>
      </c>
      <c r="K68" s="866" t="s">
        <v>2452</v>
      </c>
      <c r="GZ68" s="8"/>
      <c r="HA68" s="8"/>
      <c r="HB68" s="8"/>
      <c r="HC68" s="8"/>
      <c r="HD68" s="8"/>
      <c r="HE68" s="8"/>
      <c r="HF68" s="8"/>
      <c r="HG68" s="8"/>
      <c r="HH68" s="8"/>
      <c r="HI68" s="8"/>
      <c r="HJ68" s="8"/>
      <c r="HK68" s="8"/>
      <c r="HL68" s="8"/>
      <c r="HM68" s="8"/>
    </row>
    <row r="69" spans="1:221" ht="28.35" customHeight="1">
      <c r="A69" s="39"/>
      <c r="B69" s="1171" t="s">
        <v>2832</v>
      </c>
      <c r="C69" s="1176"/>
      <c r="D69" s="1176"/>
      <c r="E69" s="1176"/>
      <c r="F69" s="1176"/>
      <c r="GX69" s="39"/>
      <c r="GY69" s="39"/>
    </row>
    <row r="70" spans="1:221" s="41" customFormat="1" ht="15.6" customHeight="1">
      <c r="B70" s="448" t="s">
        <v>409</v>
      </c>
      <c r="C70" s="172" t="s">
        <v>472</v>
      </c>
      <c r="D70" s="172" t="s">
        <v>324</v>
      </c>
      <c r="E70" s="172" t="s">
        <v>157</v>
      </c>
      <c r="F70" s="449">
        <f>_xlfn.XLOOKUP(K70,[1]VIII_CII_A_3_local3!$AI:$AI,[1]VIII_CII_A_3_local3!$T:$T)</f>
        <v>1.5676611654929575</v>
      </c>
      <c r="K70" s="866" t="s">
        <v>2453</v>
      </c>
      <c r="GZ70" s="40"/>
      <c r="HA70" s="40"/>
      <c r="HB70" s="40"/>
      <c r="HC70" s="40"/>
      <c r="HD70" s="40"/>
      <c r="HE70" s="40"/>
      <c r="HF70" s="40"/>
      <c r="HG70" s="40"/>
      <c r="HH70" s="40"/>
      <c r="HI70" s="40"/>
      <c r="HJ70" s="40"/>
      <c r="HK70" s="40"/>
      <c r="HL70" s="40"/>
      <c r="HM70" s="40"/>
    </row>
    <row r="71" spans="1:221" s="41" customFormat="1">
      <c r="B71" s="155" t="s">
        <v>410</v>
      </c>
      <c r="C71" s="121" t="s">
        <v>473</v>
      </c>
      <c r="D71" s="63" t="s">
        <v>324</v>
      </c>
      <c r="E71" s="63" t="s">
        <v>157</v>
      </c>
      <c r="F71" s="438">
        <f>_xlfn.XLOOKUP(K71,[1]VIII_CII_A_3_local3!$AI:$AI,[1]VIII_CII_A_3_local3!$T:$T)</f>
        <v>1.4892781072183097</v>
      </c>
      <c r="K71" s="866" t="s">
        <v>2454</v>
      </c>
      <c r="GZ71" s="40"/>
      <c r="HA71" s="40"/>
      <c r="HB71" s="40"/>
      <c r="HC71" s="40"/>
      <c r="HD71" s="40"/>
      <c r="HE71" s="40"/>
      <c r="HF71" s="40"/>
      <c r="HG71" s="40"/>
      <c r="HH71" s="40"/>
      <c r="HI71" s="40"/>
      <c r="HJ71" s="40"/>
      <c r="HK71" s="40"/>
      <c r="HL71" s="40"/>
      <c r="HM71" s="40"/>
    </row>
    <row r="72" spans="1:221" s="39" customFormat="1">
      <c r="B72" s="155" t="s">
        <v>411</v>
      </c>
      <c r="C72" s="149" t="s">
        <v>827</v>
      </c>
      <c r="D72" s="63" t="s">
        <v>324</v>
      </c>
      <c r="E72" s="140" t="s">
        <v>157</v>
      </c>
      <c r="F72" s="177">
        <f>_xlfn.XLOOKUP(K72,[1]VIII_CII_A_3_local3!$AI:$AI,[1]VIII_CII_A_3_local3!$T:$T)</f>
        <v>1.4892781072183097</v>
      </c>
      <c r="K72" s="866" t="s">
        <v>2455</v>
      </c>
      <c r="GZ72" s="8"/>
      <c r="HA72" s="8"/>
      <c r="HB72" s="8"/>
      <c r="HC72" s="8"/>
      <c r="HD72" s="8"/>
      <c r="HE72" s="8"/>
      <c r="HF72" s="8"/>
      <c r="HG72" s="8"/>
      <c r="HH72" s="8"/>
      <c r="HI72" s="8"/>
      <c r="HJ72" s="8"/>
      <c r="HK72" s="8"/>
      <c r="HL72" s="8"/>
      <c r="HM72" s="8"/>
    </row>
    <row r="73" spans="1:221" s="39" customFormat="1">
      <c r="B73" s="155" t="s">
        <v>412</v>
      </c>
      <c r="C73" s="149" t="s">
        <v>474</v>
      </c>
      <c r="D73" s="63" t="s">
        <v>324</v>
      </c>
      <c r="E73" s="140" t="s">
        <v>157</v>
      </c>
      <c r="F73" s="177">
        <f>_xlfn.XLOOKUP(K73,[1]VIII_CII_A_3_local3!$AI:$AI,[1]VIII_CII_A_3_local3!$T:$T)</f>
        <v>1.2871487488860003</v>
      </c>
      <c r="K73" s="866" t="s">
        <v>2456</v>
      </c>
      <c r="GZ73" s="8"/>
      <c r="HA73" s="8"/>
      <c r="HB73" s="8"/>
      <c r="HC73" s="8"/>
      <c r="HD73" s="8"/>
      <c r="HE73" s="8"/>
      <c r="HF73" s="8"/>
      <c r="HG73" s="8"/>
      <c r="HH73" s="8"/>
      <c r="HI73" s="8"/>
      <c r="HJ73" s="8"/>
      <c r="HK73" s="8"/>
      <c r="HL73" s="8"/>
      <c r="HM73" s="8"/>
    </row>
    <row r="74" spans="1:221" s="83" customFormat="1">
      <c r="B74" s="155" t="s">
        <v>413</v>
      </c>
      <c r="C74" s="149" t="s">
        <v>475</v>
      </c>
      <c r="D74" s="63" t="s">
        <v>324</v>
      </c>
      <c r="E74" s="140" t="s">
        <v>157</v>
      </c>
      <c r="F74" s="177">
        <f>_xlfn.XLOOKUP(K74,[1]VIII_CII_A_3_local3!$AI:$AI,[1]VIII_CII_A_3_local3!$T:$T)</f>
        <v>1.1819388672</v>
      </c>
      <c r="G74" s="39"/>
      <c r="H74" s="39"/>
      <c r="I74" s="39"/>
      <c r="J74" s="39"/>
      <c r="K74" s="866" t="s">
        <v>2457</v>
      </c>
      <c r="L74" s="39"/>
      <c r="M74" s="39"/>
      <c r="N74" s="39"/>
      <c r="O74" s="39"/>
      <c r="P74" s="39"/>
      <c r="Q74" s="39"/>
      <c r="R74" s="39"/>
      <c r="S74" s="39"/>
      <c r="T74" s="39"/>
      <c r="U74" s="39"/>
      <c r="V74" s="39"/>
      <c r="W74" s="39"/>
      <c r="X74" s="39"/>
      <c r="Y74" s="39"/>
      <c r="Z74" s="39"/>
      <c r="AA74" s="39"/>
      <c r="AB74" s="39"/>
      <c r="AC74" s="39"/>
      <c r="AD74" s="39"/>
      <c r="AE74" s="39"/>
      <c r="AF74" s="39"/>
      <c r="AG74" s="39"/>
      <c r="AH74" s="39"/>
      <c r="AI74" s="39"/>
      <c r="AJ74" s="39"/>
      <c r="AK74" s="39"/>
      <c r="AL74" s="39"/>
      <c r="AM74" s="39"/>
      <c r="AN74" s="39"/>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c r="BM74" s="39"/>
      <c r="BN74" s="39"/>
      <c r="BO74" s="39"/>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c r="DR74" s="39"/>
      <c r="DS74" s="39"/>
      <c r="DT74" s="39"/>
      <c r="DU74" s="39"/>
      <c r="DV74" s="39"/>
      <c r="DW74" s="39"/>
      <c r="DX74" s="39"/>
      <c r="DY74" s="39"/>
      <c r="DZ74" s="39"/>
      <c r="EA74" s="39"/>
      <c r="EB74" s="39"/>
      <c r="EC74" s="39"/>
      <c r="ED74" s="39"/>
      <c r="EE74" s="39"/>
      <c r="EF74" s="39"/>
      <c r="EG74" s="39"/>
      <c r="EH74" s="39"/>
      <c r="EI74" s="39"/>
      <c r="EJ74" s="39"/>
      <c r="EK74" s="39"/>
      <c r="EL74" s="39"/>
      <c r="EM74" s="39"/>
      <c r="EN74" s="39"/>
      <c r="EO74" s="39"/>
      <c r="EP74" s="39"/>
      <c r="EQ74" s="39"/>
      <c r="ER74" s="39"/>
      <c r="ES74" s="39"/>
      <c r="ET74" s="39"/>
      <c r="EU74" s="39"/>
      <c r="EV74" s="39"/>
      <c r="EW74" s="39"/>
      <c r="EX74" s="39"/>
      <c r="EY74" s="39"/>
      <c r="EZ74" s="39"/>
      <c r="FA74" s="39"/>
      <c r="FB74" s="39"/>
      <c r="FC74" s="39"/>
      <c r="FD74" s="39"/>
      <c r="FE74" s="39"/>
      <c r="FF74" s="39"/>
      <c r="FG74" s="39"/>
      <c r="FH74" s="39"/>
      <c r="FI74" s="39"/>
      <c r="FJ74" s="39"/>
      <c r="FK74" s="39"/>
      <c r="FL74" s="39"/>
      <c r="FM74" s="39"/>
      <c r="FN74" s="39"/>
      <c r="FO74" s="39"/>
      <c r="FP74" s="39"/>
      <c r="FQ74" s="39"/>
      <c r="FR74" s="39"/>
      <c r="FS74" s="39"/>
      <c r="FT74" s="39"/>
      <c r="FU74" s="39"/>
      <c r="FV74" s="39"/>
      <c r="FW74" s="39"/>
      <c r="FX74" s="39"/>
      <c r="FY74" s="39"/>
      <c r="FZ74" s="39"/>
      <c r="GA74" s="39"/>
      <c r="GB74" s="39"/>
      <c r="GC74" s="39"/>
      <c r="GD74" s="39"/>
      <c r="GE74" s="39"/>
      <c r="GF74" s="39"/>
      <c r="GG74" s="39"/>
      <c r="GH74" s="39"/>
      <c r="GI74" s="39"/>
      <c r="GJ74" s="39"/>
      <c r="GK74" s="39"/>
      <c r="GL74" s="39"/>
      <c r="GM74" s="39"/>
      <c r="GN74" s="39"/>
      <c r="GO74" s="39"/>
      <c r="GP74" s="39"/>
      <c r="GQ74" s="39"/>
      <c r="GR74" s="39"/>
      <c r="GS74" s="39"/>
      <c r="GT74" s="39"/>
      <c r="GU74" s="39"/>
      <c r="GV74" s="39"/>
      <c r="GW74" s="39"/>
      <c r="GX74" s="39"/>
      <c r="GY74" s="39"/>
      <c r="GZ74" s="8"/>
      <c r="HA74" s="8"/>
      <c r="HB74" s="8"/>
      <c r="HC74" s="8"/>
      <c r="HD74" s="8"/>
      <c r="HE74" s="8"/>
      <c r="HF74" s="8"/>
      <c r="HG74" s="8"/>
      <c r="HH74" s="8"/>
      <c r="HI74" s="8"/>
      <c r="HJ74" s="8"/>
      <c r="HK74" s="8"/>
      <c r="HL74" s="8"/>
      <c r="HM74" s="8"/>
    </row>
    <row r="75" spans="1:221" s="83" customFormat="1">
      <c r="B75" s="155" t="s">
        <v>414</v>
      </c>
      <c r="C75" s="149" t="s">
        <v>476</v>
      </c>
      <c r="D75" s="63" t="s">
        <v>324</v>
      </c>
      <c r="E75" s="140" t="s">
        <v>157</v>
      </c>
      <c r="F75" s="177">
        <f>_xlfn.XLOOKUP(K75,[1]VIII_CII_A_3_local3!$AI:$AI,[1]VIII_CII_A_3_local3!$T:$T)</f>
        <v>1.4148142018573941</v>
      </c>
      <c r="G75" s="39"/>
      <c r="H75" s="39"/>
      <c r="I75" s="39"/>
      <c r="J75" s="39"/>
      <c r="K75" s="866" t="s">
        <v>2458</v>
      </c>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9"/>
      <c r="CH75" s="39"/>
      <c r="CI75" s="39"/>
      <c r="CJ75" s="39"/>
      <c r="CK75" s="39"/>
      <c r="CL75" s="39"/>
      <c r="CM75" s="39"/>
      <c r="CN75" s="39"/>
      <c r="CO75" s="39"/>
      <c r="CP75" s="39"/>
      <c r="CQ75" s="39"/>
      <c r="CR75" s="39"/>
      <c r="CS75" s="39"/>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c r="DR75" s="39"/>
      <c r="DS75" s="39"/>
      <c r="DT75" s="39"/>
      <c r="DU75" s="39"/>
      <c r="DV75" s="39"/>
      <c r="DW75" s="39"/>
      <c r="DX75" s="39"/>
      <c r="DY75" s="39"/>
      <c r="DZ75" s="39"/>
      <c r="EA75" s="39"/>
      <c r="EB75" s="39"/>
      <c r="EC75" s="39"/>
      <c r="ED75" s="39"/>
      <c r="EE75" s="39"/>
      <c r="EF75" s="39"/>
      <c r="EG75" s="39"/>
      <c r="EH75" s="39"/>
      <c r="EI75" s="39"/>
      <c r="EJ75" s="39"/>
      <c r="EK75" s="39"/>
      <c r="EL75" s="39"/>
      <c r="EM75" s="39"/>
      <c r="EN75" s="39"/>
      <c r="EO75" s="39"/>
      <c r="EP75" s="39"/>
      <c r="EQ75" s="39"/>
      <c r="ER75" s="39"/>
      <c r="ES75" s="39"/>
      <c r="ET75" s="39"/>
      <c r="EU75" s="39"/>
      <c r="EV75" s="39"/>
      <c r="EW75" s="39"/>
      <c r="EX75" s="39"/>
      <c r="EY75" s="39"/>
      <c r="EZ75" s="39"/>
      <c r="FA75" s="39"/>
      <c r="FB75" s="39"/>
      <c r="FC75" s="39"/>
      <c r="FD75" s="39"/>
      <c r="FE75" s="39"/>
      <c r="FF75" s="39"/>
      <c r="FG75" s="39"/>
      <c r="FH75" s="39"/>
      <c r="FI75" s="39"/>
      <c r="FJ75" s="39"/>
      <c r="FK75" s="39"/>
      <c r="FL75" s="39"/>
      <c r="FM75" s="39"/>
      <c r="FN75" s="39"/>
      <c r="FO75" s="39"/>
      <c r="FP75" s="39"/>
      <c r="FQ75" s="39"/>
      <c r="FR75" s="39"/>
      <c r="FS75" s="39"/>
      <c r="FT75" s="39"/>
      <c r="FU75" s="39"/>
      <c r="FV75" s="39"/>
      <c r="FW75" s="39"/>
      <c r="FX75" s="39"/>
      <c r="FY75" s="39"/>
      <c r="FZ75" s="39"/>
      <c r="GA75" s="39"/>
      <c r="GB75" s="39"/>
      <c r="GC75" s="39"/>
      <c r="GD75" s="39"/>
      <c r="GE75" s="39"/>
      <c r="GF75" s="39"/>
      <c r="GG75" s="39"/>
      <c r="GH75" s="39"/>
      <c r="GI75" s="39"/>
      <c r="GJ75" s="39"/>
      <c r="GK75" s="39"/>
      <c r="GL75" s="39"/>
      <c r="GM75" s="39"/>
      <c r="GN75" s="39"/>
      <c r="GO75" s="39"/>
      <c r="GP75" s="39"/>
      <c r="GQ75" s="39"/>
      <c r="GR75" s="39"/>
      <c r="GS75" s="39"/>
      <c r="GT75" s="39"/>
      <c r="GU75" s="39"/>
      <c r="GV75" s="39"/>
      <c r="GW75" s="39"/>
      <c r="GX75" s="39"/>
      <c r="GY75" s="39"/>
      <c r="GZ75" s="8"/>
      <c r="HA75" s="8"/>
      <c r="HB75" s="8"/>
      <c r="HC75" s="8"/>
      <c r="HD75" s="8"/>
      <c r="HE75" s="8"/>
      <c r="HF75" s="8"/>
      <c r="HG75" s="8"/>
      <c r="HH75" s="8"/>
      <c r="HI75" s="8"/>
      <c r="HJ75" s="8"/>
      <c r="HK75" s="8"/>
      <c r="HL75" s="8"/>
      <c r="HM75" s="8"/>
    </row>
    <row r="76" spans="1:221" s="83" customFormat="1">
      <c r="B76" s="155" t="s">
        <v>415</v>
      </c>
      <c r="C76" s="149" t="s">
        <v>477</v>
      </c>
      <c r="D76" s="63" t="s">
        <v>324</v>
      </c>
      <c r="E76" s="140" t="s">
        <v>157</v>
      </c>
      <c r="F76" s="177">
        <f>_xlfn.XLOOKUP(K76,[1]VIII_CII_A_3_local3!$AI:$AI,[1]VIII_CII_A_3_local3!$T:$T)</f>
        <v>1.4148142018573941</v>
      </c>
      <c r="G76" s="39"/>
      <c r="H76" s="39"/>
      <c r="I76" s="39"/>
      <c r="J76" s="39"/>
      <c r="K76" s="866" t="s">
        <v>2459</v>
      </c>
      <c r="L76" s="39"/>
      <c r="M76" s="39"/>
      <c r="N76" s="39"/>
      <c r="O76" s="39"/>
      <c r="P76" s="39"/>
      <c r="Q76" s="39"/>
      <c r="R76" s="39"/>
      <c r="S76" s="39"/>
      <c r="T76" s="39"/>
      <c r="U76" s="39"/>
      <c r="V76" s="39"/>
      <c r="W76" s="39"/>
      <c r="X76" s="39"/>
      <c r="Y76" s="39"/>
      <c r="Z76" s="39"/>
      <c r="AA76" s="39"/>
      <c r="AB76" s="39"/>
      <c r="AC76" s="39"/>
      <c r="AD76" s="39"/>
      <c r="AE76" s="39"/>
      <c r="AF76" s="39"/>
      <c r="AG76" s="39"/>
      <c r="AH76" s="39"/>
      <c r="AI76" s="39"/>
      <c r="AJ76" s="39"/>
      <c r="AK76" s="39"/>
      <c r="AL76" s="39"/>
      <c r="AM76" s="39"/>
      <c r="AN76" s="39"/>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c r="DR76" s="39"/>
      <c r="DS76" s="39"/>
      <c r="DT76" s="39"/>
      <c r="DU76" s="39"/>
      <c r="DV76" s="39"/>
      <c r="DW76" s="39"/>
      <c r="DX76" s="39"/>
      <c r="DY76" s="39"/>
      <c r="DZ76" s="39"/>
      <c r="EA76" s="39"/>
      <c r="EB76" s="39"/>
      <c r="EC76" s="39"/>
      <c r="ED76" s="39"/>
      <c r="EE76" s="39"/>
      <c r="EF76" s="39"/>
      <c r="EG76" s="39"/>
      <c r="EH76" s="39"/>
      <c r="EI76" s="39"/>
      <c r="EJ76" s="39"/>
      <c r="EK76" s="39"/>
      <c r="EL76" s="39"/>
      <c r="EM76" s="39"/>
      <c r="EN76" s="39"/>
      <c r="EO76" s="39"/>
      <c r="EP76" s="39"/>
      <c r="EQ76" s="39"/>
      <c r="ER76" s="39"/>
      <c r="ES76" s="39"/>
      <c r="ET76" s="39"/>
      <c r="EU76" s="39"/>
      <c r="EV76" s="39"/>
      <c r="EW76" s="39"/>
      <c r="EX76" s="39"/>
      <c r="EY76" s="39"/>
      <c r="EZ76" s="39"/>
      <c r="FA76" s="39"/>
      <c r="FB76" s="39"/>
      <c r="FC76" s="39"/>
      <c r="FD76" s="39"/>
      <c r="FE76" s="39"/>
      <c r="FF76" s="39"/>
      <c r="FG76" s="39"/>
      <c r="FH76" s="39"/>
      <c r="FI76" s="39"/>
      <c r="FJ76" s="39"/>
      <c r="FK76" s="39"/>
      <c r="FL76" s="39"/>
      <c r="FM76" s="39"/>
      <c r="FN76" s="39"/>
      <c r="FO76" s="39"/>
      <c r="FP76" s="39"/>
      <c r="FQ76" s="39"/>
      <c r="FR76" s="39"/>
      <c r="FS76" s="39"/>
      <c r="FT76" s="39"/>
      <c r="FU76" s="39"/>
      <c r="FV76" s="39"/>
      <c r="FW76" s="39"/>
      <c r="FX76" s="39"/>
      <c r="FY76" s="39"/>
      <c r="FZ76" s="39"/>
      <c r="GA76" s="39"/>
      <c r="GB76" s="39"/>
      <c r="GC76" s="39"/>
      <c r="GD76" s="39"/>
      <c r="GE76" s="39"/>
      <c r="GF76" s="39"/>
      <c r="GG76" s="39"/>
      <c r="GH76" s="39"/>
      <c r="GI76" s="39"/>
      <c r="GJ76" s="39"/>
      <c r="GK76" s="39"/>
      <c r="GL76" s="39"/>
      <c r="GM76" s="39"/>
      <c r="GN76" s="39"/>
      <c r="GO76" s="39"/>
      <c r="GP76" s="39"/>
      <c r="GQ76" s="39"/>
      <c r="GR76" s="39"/>
      <c r="GS76" s="39"/>
      <c r="GT76" s="39"/>
      <c r="GU76" s="39"/>
      <c r="GV76" s="39"/>
      <c r="GW76" s="39"/>
      <c r="GX76" s="39"/>
      <c r="GY76" s="39"/>
      <c r="GZ76" s="8"/>
      <c r="HA76" s="8"/>
      <c r="HB76" s="8"/>
      <c r="HC76" s="8"/>
      <c r="HD76" s="8"/>
      <c r="HE76" s="8"/>
      <c r="HF76" s="8"/>
      <c r="HG76" s="8"/>
      <c r="HH76" s="8"/>
      <c r="HI76" s="8"/>
      <c r="HJ76" s="8"/>
      <c r="HK76" s="8"/>
      <c r="HL76" s="8"/>
      <c r="HM76" s="8"/>
    </row>
    <row r="77" spans="1:221" s="83" customFormat="1">
      <c r="B77" s="155" t="s">
        <v>416</v>
      </c>
      <c r="C77" s="149" t="s">
        <v>478</v>
      </c>
      <c r="D77" s="63" t="s">
        <v>324</v>
      </c>
      <c r="E77" s="140" t="s">
        <v>157</v>
      </c>
      <c r="F77" s="177">
        <f>_xlfn.XLOOKUP(K77,[1]VIII_CII_A_3_local3!$AI:$AI,[1]VIII_CII_A_3_local3!$T:$T)</f>
        <v>1.2871487488860003</v>
      </c>
      <c r="G77" s="39"/>
      <c r="H77" s="39"/>
      <c r="I77" s="39"/>
      <c r="J77" s="39"/>
      <c r="K77" s="866" t="s">
        <v>2460</v>
      </c>
      <c r="L77" s="39"/>
      <c r="M77" s="39"/>
      <c r="N77" s="39"/>
      <c r="O77" s="39"/>
      <c r="P77" s="39"/>
      <c r="Q77" s="39"/>
      <c r="R77" s="39"/>
      <c r="S77" s="39"/>
      <c r="T77" s="39"/>
      <c r="U77" s="39"/>
      <c r="V77" s="39"/>
      <c r="W77" s="39"/>
      <c r="X77" s="39"/>
      <c r="Y77" s="39"/>
      <c r="Z77" s="39"/>
      <c r="AA77" s="39"/>
      <c r="AB77" s="39"/>
      <c r="AC77" s="39"/>
      <c r="AD77" s="39"/>
      <c r="AE77" s="39"/>
      <c r="AF77" s="39"/>
      <c r="AG77" s="39"/>
      <c r="AH77" s="39"/>
      <c r="AI77" s="39"/>
      <c r="AJ77" s="39"/>
      <c r="AK77" s="39"/>
      <c r="AL77" s="39"/>
      <c r="AM77" s="39"/>
      <c r="AN77" s="39"/>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G77" s="39"/>
      <c r="CH77" s="39"/>
      <c r="CI77" s="39"/>
      <c r="CJ77" s="39"/>
      <c r="CK77" s="39"/>
      <c r="CL77" s="39"/>
      <c r="CM77" s="39"/>
      <c r="CN77" s="39"/>
      <c r="CO77" s="39"/>
      <c r="CP77" s="39"/>
      <c r="CQ77" s="39"/>
      <c r="CR77" s="39"/>
      <c r="CS77" s="39"/>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c r="DR77" s="39"/>
      <c r="DS77" s="39"/>
      <c r="DT77" s="39"/>
      <c r="DU77" s="39"/>
      <c r="DV77" s="39"/>
      <c r="DW77" s="39"/>
      <c r="DX77" s="39"/>
      <c r="DY77" s="39"/>
      <c r="DZ77" s="39"/>
      <c r="EA77" s="39"/>
      <c r="EB77" s="39"/>
      <c r="EC77" s="39"/>
      <c r="ED77" s="39"/>
      <c r="EE77" s="39"/>
      <c r="EF77" s="39"/>
      <c r="EG77" s="39"/>
      <c r="EH77" s="39"/>
      <c r="EI77" s="39"/>
      <c r="EJ77" s="39"/>
      <c r="EK77" s="39"/>
      <c r="EL77" s="39"/>
      <c r="EM77" s="39"/>
      <c r="EN77" s="39"/>
      <c r="EO77" s="39"/>
      <c r="EP77" s="39"/>
      <c r="EQ77" s="39"/>
      <c r="ER77" s="39"/>
      <c r="ES77" s="39"/>
      <c r="ET77" s="39"/>
      <c r="EU77" s="39"/>
      <c r="EV77" s="39"/>
      <c r="EW77" s="39"/>
      <c r="EX77" s="39"/>
      <c r="EY77" s="39"/>
      <c r="EZ77" s="39"/>
      <c r="FA77" s="39"/>
      <c r="FB77" s="39"/>
      <c r="FC77" s="39"/>
      <c r="FD77" s="39"/>
      <c r="FE77" s="39"/>
      <c r="FF77" s="39"/>
      <c r="FG77" s="39"/>
      <c r="FH77" s="39"/>
      <c r="FI77" s="39"/>
      <c r="FJ77" s="39"/>
      <c r="FK77" s="39"/>
      <c r="FL77" s="39"/>
      <c r="FM77" s="39"/>
      <c r="FN77" s="39"/>
      <c r="FO77" s="39"/>
      <c r="FP77" s="39"/>
      <c r="FQ77" s="39"/>
      <c r="FR77" s="39"/>
      <c r="FS77" s="39"/>
      <c r="FT77" s="39"/>
      <c r="FU77" s="39"/>
      <c r="FV77" s="39"/>
      <c r="FW77" s="39"/>
      <c r="FX77" s="39"/>
      <c r="FY77" s="39"/>
      <c r="FZ77" s="39"/>
      <c r="GA77" s="39"/>
      <c r="GB77" s="39"/>
      <c r="GC77" s="39"/>
      <c r="GD77" s="39"/>
      <c r="GE77" s="39"/>
      <c r="GF77" s="39"/>
      <c r="GG77" s="39"/>
      <c r="GH77" s="39"/>
      <c r="GI77" s="39"/>
      <c r="GJ77" s="39"/>
      <c r="GK77" s="39"/>
      <c r="GL77" s="39"/>
      <c r="GM77" s="39"/>
      <c r="GN77" s="39"/>
      <c r="GO77" s="39"/>
      <c r="GP77" s="39"/>
      <c r="GQ77" s="39"/>
      <c r="GR77" s="39"/>
      <c r="GS77" s="39"/>
      <c r="GT77" s="39"/>
      <c r="GU77" s="39"/>
      <c r="GV77" s="39"/>
      <c r="GW77" s="39"/>
      <c r="GX77" s="39"/>
      <c r="GY77" s="39"/>
      <c r="GZ77" s="8"/>
      <c r="HA77" s="8"/>
      <c r="HB77" s="8"/>
      <c r="HC77" s="8"/>
      <c r="HD77" s="8"/>
      <c r="HE77" s="8"/>
      <c r="HF77" s="8"/>
      <c r="HG77" s="8"/>
      <c r="HH77" s="8"/>
      <c r="HI77" s="8"/>
      <c r="HJ77" s="8"/>
      <c r="HK77" s="8"/>
      <c r="HL77" s="8"/>
      <c r="HM77" s="8"/>
    </row>
    <row r="78" spans="1:221" s="83" customFormat="1">
      <c r="B78" s="155" t="s">
        <v>417</v>
      </c>
      <c r="C78" s="149" t="s">
        <v>479</v>
      </c>
      <c r="D78" s="63" t="s">
        <v>324</v>
      </c>
      <c r="E78" s="140" t="s">
        <v>157</v>
      </c>
      <c r="F78" s="177">
        <f>_xlfn.XLOOKUP(K78,[1]VIII_CII_A_3_local3!$AI:$AI,[1]VIII_CII_A_3_local3!$T:$T)</f>
        <v>1.2871487488860003</v>
      </c>
      <c r="G78" s="39"/>
      <c r="H78" s="39"/>
      <c r="I78" s="39"/>
      <c r="J78" s="39"/>
      <c r="K78" s="866" t="s">
        <v>2461</v>
      </c>
      <c r="L78" s="39"/>
      <c r="M78" s="39"/>
      <c r="N78" s="39"/>
      <c r="O78" s="39"/>
      <c r="P78" s="39"/>
      <c r="Q78" s="39"/>
      <c r="R78" s="39"/>
      <c r="S78" s="39"/>
      <c r="T78" s="39"/>
      <c r="U78" s="39"/>
      <c r="V78" s="39"/>
      <c r="W78" s="39"/>
      <c r="X78" s="39"/>
      <c r="Y78" s="39"/>
      <c r="Z78" s="39"/>
      <c r="AA78" s="39"/>
      <c r="AB78" s="39"/>
      <c r="AC78" s="39"/>
      <c r="AD78" s="39"/>
      <c r="AE78" s="39"/>
      <c r="AF78" s="39"/>
      <c r="AG78" s="39"/>
      <c r="AH78" s="39"/>
      <c r="AI78" s="39"/>
      <c r="AJ78" s="39"/>
      <c r="AK78" s="39"/>
      <c r="AL78" s="39"/>
      <c r="AM78" s="39"/>
      <c r="AN78" s="39"/>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9"/>
      <c r="BN78" s="39"/>
      <c r="BO78" s="39"/>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c r="DR78" s="39"/>
      <c r="DS78" s="39"/>
      <c r="DT78" s="39"/>
      <c r="DU78" s="39"/>
      <c r="DV78" s="39"/>
      <c r="DW78" s="39"/>
      <c r="DX78" s="39"/>
      <c r="DY78" s="39"/>
      <c r="DZ78" s="39"/>
      <c r="EA78" s="39"/>
      <c r="EB78" s="39"/>
      <c r="EC78" s="39"/>
      <c r="ED78" s="39"/>
      <c r="EE78" s="39"/>
      <c r="EF78" s="39"/>
      <c r="EG78" s="39"/>
      <c r="EH78" s="39"/>
      <c r="EI78" s="39"/>
      <c r="EJ78" s="39"/>
      <c r="EK78" s="39"/>
      <c r="EL78" s="39"/>
      <c r="EM78" s="39"/>
      <c r="EN78" s="39"/>
      <c r="EO78" s="39"/>
      <c r="EP78" s="39"/>
      <c r="EQ78" s="39"/>
      <c r="ER78" s="39"/>
      <c r="ES78" s="39"/>
      <c r="ET78" s="39"/>
      <c r="EU78" s="39"/>
      <c r="EV78" s="39"/>
      <c r="EW78" s="39"/>
      <c r="EX78" s="39"/>
      <c r="EY78" s="39"/>
      <c r="EZ78" s="39"/>
      <c r="FA78" s="39"/>
      <c r="FB78" s="39"/>
      <c r="FC78" s="39"/>
      <c r="FD78" s="39"/>
      <c r="FE78" s="39"/>
      <c r="FF78" s="39"/>
      <c r="FG78" s="39"/>
      <c r="FH78" s="39"/>
      <c r="FI78" s="39"/>
      <c r="FJ78" s="39"/>
      <c r="FK78" s="39"/>
      <c r="FL78" s="39"/>
      <c r="FM78" s="39"/>
      <c r="FN78" s="39"/>
      <c r="FO78" s="39"/>
      <c r="FP78" s="39"/>
      <c r="FQ78" s="39"/>
      <c r="FR78" s="39"/>
      <c r="FS78" s="39"/>
      <c r="FT78" s="39"/>
      <c r="FU78" s="39"/>
      <c r="FV78" s="39"/>
      <c r="FW78" s="39"/>
      <c r="FX78" s="39"/>
      <c r="FY78" s="39"/>
      <c r="FZ78" s="39"/>
      <c r="GA78" s="39"/>
      <c r="GB78" s="39"/>
      <c r="GC78" s="39"/>
      <c r="GD78" s="39"/>
      <c r="GE78" s="39"/>
      <c r="GF78" s="39"/>
      <c r="GG78" s="39"/>
      <c r="GH78" s="39"/>
      <c r="GI78" s="39"/>
      <c r="GJ78" s="39"/>
      <c r="GK78" s="39"/>
      <c r="GL78" s="39"/>
      <c r="GM78" s="39"/>
      <c r="GN78" s="39"/>
      <c r="GO78" s="39"/>
      <c r="GP78" s="39"/>
      <c r="GQ78" s="39"/>
      <c r="GR78" s="39"/>
      <c r="GS78" s="39"/>
      <c r="GT78" s="39"/>
      <c r="GU78" s="39"/>
      <c r="GV78" s="39"/>
      <c r="GW78" s="39"/>
      <c r="GX78" s="39"/>
      <c r="GY78" s="39"/>
      <c r="GZ78" s="8"/>
      <c r="HA78" s="8"/>
      <c r="HB78" s="8"/>
      <c r="HC78" s="8"/>
      <c r="HD78" s="8"/>
      <c r="HE78" s="8"/>
      <c r="HF78" s="8"/>
      <c r="HG78" s="8"/>
      <c r="HH78" s="8"/>
      <c r="HI78" s="8"/>
      <c r="HJ78" s="8"/>
      <c r="HK78" s="8"/>
      <c r="HL78" s="8"/>
      <c r="HM78" s="8"/>
    </row>
    <row r="79" spans="1:221">
      <c r="A79" s="39"/>
      <c r="B79" s="96" t="s">
        <v>10</v>
      </c>
      <c r="C79" s="39"/>
      <c r="D79" s="39"/>
      <c r="E79" s="83"/>
      <c r="GX79" s="39"/>
      <c r="GY79" s="39"/>
    </row>
    <row r="80" spans="1:221" ht="13.5" customHeight="1">
      <c r="A80" s="39"/>
      <c r="B80" s="1604" t="s">
        <v>2729</v>
      </c>
      <c r="C80" s="1604"/>
      <c r="D80" s="1604"/>
      <c r="E80" s="1604"/>
      <c r="F80" s="1604"/>
      <c r="GX80" s="39"/>
      <c r="GY80" s="39"/>
    </row>
    <row r="81" spans="1:207" ht="27" customHeight="1">
      <c r="A81" s="39"/>
      <c r="B81" s="1582" t="s">
        <v>2833</v>
      </c>
      <c r="C81" s="1582"/>
      <c r="D81" s="1582"/>
      <c r="E81" s="1582"/>
      <c r="F81" s="1582"/>
      <c r="G81" s="128"/>
      <c r="H81" s="128"/>
      <c r="I81" s="128"/>
      <c r="GX81" s="39"/>
      <c r="GY81" s="39"/>
    </row>
    <row r="82" spans="1:207" ht="38.25" customHeight="1">
      <c r="B82" s="1122" t="s">
        <v>1035</v>
      </c>
      <c r="C82" s="1122"/>
      <c r="D82" s="1122"/>
      <c r="E82" s="1122"/>
      <c r="F82" s="1122"/>
    </row>
  </sheetData>
  <mergeCells count="49">
    <mergeCell ref="B9:E9"/>
    <mergeCell ref="B66:B68"/>
    <mergeCell ref="C66:C68"/>
    <mergeCell ref="B69:F69"/>
    <mergeCell ref="B81:F81"/>
    <mergeCell ref="B80:F80"/>
    <mergeCell ref="B59:B62"/>
    <mergeCell ref="C59:C62"/>
    <mergeCell ref="B63:B64"/>
    <mergeCell ref="C63:C64"/>
    <mergeCell ref="B65:F65"/>
    <mergeCell ref="B53:B54"/>
    <mergeCell ref="C53:C54"/>
    <mergeCell ref="B55:B56"/>
    <mergeCell ref="C55:C56"/>
    <mergeCell ref="B57:B58"/>
    <mergeCell ref="B39:B41"/>
    <mergeCell ref="C39:C41"/>
    <mergeCell ref="B42:B43"/>
    <mergeCell ref="C42:C43"/>
    <mergeCell ref="C57:C58"/>
    <mergeCell ref="B44:B45"/>
    <mergeCell ref="C44:C45"/>
    <mergeCell ref="B46:B47"/>
    <mergeCell ref="C46:C47"/>
    <mergeCell ref="B48:B49"/>
    <mergeCell ref="C48:C49"/>
    <mergeCell ref="B28:B31"/>
    <mergeCell ref="C28:C31"/>
    <mergeCell ref="B32:B35"/>
    <mergeCell ref="C32:C35"/>
    <mergeCell ref="B36:B38"/>
    <mergeCell ref="C36:C38"/>
    <mergeCell ref="B82:F82"/>
    <mergeCell ref="B16:E16"/>
    <mergeCell ref="A1:G1"/>
    <mergeCell ref="A3:G3"/>
    <mergeCell ref="A4:G4"/>
    <mergeCell ref="F7:F8"/>
    <mergeCell ref="B7:B8"/>
    <mergeCell ref="C7:C8"/>
    <mergeCell ref="D7:D8"/>
    <mergeCell ref="E7:E8"/>
    <mergeCell ref="B17:B19"/>
    <mergeCell ref="C17:C19"/>
    <mergeCell ref="B20:B23"/>
    <mergeCell ref="C20:C23"/>
    <mergeCell ref="B24:B27"/>
    <mergeCell ref="C24:C27"/>
  </mergeCells>
  <pageMargins left="0.511811023622047" right="0.196850393700787" top="0.47" bottom="0.51" header="0.31496062992126" footer="0.31496062992126"/>
  <pageSetup paperSize="9" firstPageNumber="154" fitToHeight="0" orientation="portrait" useFirstPageNumber="1" r:id="rId1"/>
  <headerFooter>
    <oddHeader>&amp;CDRAFT</oddHeader>
    <oddFooter>&amp;C&amp;P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Foaie35">
    <tabColor rgb="FFFFFF00"/>
  </sheetPr>
  <dimension ref="A1:HM83"/>
  <sheetViews>
    <sheetView topLeftCell="A68" zoomScale="115" zoomScaleNormal="115" workbookViewId="0">
      <selection activeCell="H81" sqref="H81"/>
    </sheetView>
  </sheetViews>
  <sheetFormatPr defaultColWidth="9" defaultRowHeight="12.75"/>
  <cols>
    <col min="1" max="1" width="6" style="8" customWidth="1"/>
    <col min="2" max="2" width="3.85546875" style="96" customWidth="1"/>
    <col min="3" max="3" width="50" style="39" customWidth="1"/>
    <col min="4" max="4" width="25" style="39" customWidth="1"/>
    <col min="5" max="5" width="7.140625" style="83" customWidth="1"/>
    <col min="6" max="6" width="14.7109375" style="39" customWidth="1"/>
    <col min="7" max="7" width="9.140625" style="41"/>
    <col min="8" max="10" width="9.140625" style="39"/>
    <col min="11" max="11" width="0" style="39" hidden="1" customWidth="1"/>
    <col min="12" max="207" width="9.140625" style="39"/>
    <col min="208" max="214" width="9.140625" style="8"/>
    <col min="215" max="215" width="3.85546875" style="8" customWidth="1"/>
    <col min="216" max="216" width="33.7109375" style="8" customWidth="1"/>
    <col min="217" max="217" width="7.140625" style="8" customWidth="1"/>
    <col min="218" max="218" width="6.7109375" style="8" customWidth="1"/>
    <col min="219" max="223" width="7.140625" style="8" customWidth="1"/>
    <col min="224" max="224" width="6.28515625" style="8" customWidth="1"/>
    <col min="225" max="225" width="4.85546875" style="8" customWidth="1"/>
    <col min="226" max="226" width="6.85546875" style="8" customWidth="1"/>
    <col min="227" max="227" width="7.28515625" style="8" customWidth="1"/>
    <col min="228" max="228" width="5.7109375" style="8" customWidth="1"/>
    <col min="229" max="470" width="9.140625" style="8"/>
    <col min="471" max="471" width="3.85546875" style="8" customWidth="1"/>
    <col min="472" max="472" width="33.7109375" style="8" customWidth="1"/>
    <col min="473" max="473" width="7.140625" style="8" customWidth="1"/>
    <col min="474" max="474" width="6.7109375" style="8" customWidth="1"/>
    <col min="475" max="479" width="7.140625" style="8" customWidth="1"/>
    <col min="480" max="480" width="6.28515625" style="8" customWidth="1"/>
    <col min="481" max="481" width="4.85546875" style="8" customWidth="1"/>
    <col min="482" max="482" width="6.85546875" style="8" customWidth="1"/>
    <col min="483" max="483" width="7.28515625" style="8" customWidth="1"/>
    <col min="484" max="484" width="5.7109375" style="8" customWidth="1"/>
    <col min="485" max="726" width="9.140625" style="8"/>
    <col min="727" max="727" width="3.85546875" style="8" customWidth="1"/>
    <col min="728" max="728" width="33.7109375" style="8" customWidth="1"/>
    <col min="729" max="729" width="7.140625" style="8" customWidth="1"/>
    <col min="730" max="730" width="6.7109375" style="8" customWidth="1"/>
    <col min="731" max="735" width="7.140625" style="8" customWidth="1"/>
    <col min="736" max="736" width="6.28515625" style="8" customWidth="1"/>
    <col min="737" max="737" width="4.85546875" style="8" customWidth="1"/>
    <col min="738" max="738" width="6.85546875" style="8" customWidth="1"/>
    <col min="739" max="739" width="7.28515625" style="8" customWidth="1"/>
    <col min="740" max="740" width="5.7109375" style="8" customWidth="1"/>
    <col min="741" max="982" width="9.140625" style="8"/>
    <col min="983" max="983" width="3.85546875" style="8" customWidth="1"/>
    <col min="984" max="984" width="33.7109375" style="8" customWidth="1"/>
    <col min="985" max="985" width="7.140625" style="8" customWidth="1"/>
    <col min="986" max="986" width="6.7109375" style="8" customWidth="1"/>
    <col min="987" max="991" width="7.140625" style="8" customWidth="1"/>
    <col min="992" max="992" width="6.28515625" style="8" customWidth="1"/>
    <col min="993" max="993" width="4.85546875" style="8" customWidth="1"/>
    <col min="994" max="994" width="6.85546875" style="8" customWidth="1"/>
    <col min="995" max="995" width="7.28515625" style="8" customWidth="1"/>
    <col min="996" max="996" width="5.7109375" style="8" customWidth="1"/>
    <col min="997" max="1238" width="9.140625" style="8"/>
    <col min="1239" max="1239" width="3.85546875" style="8" customWidth="1"/>
    <col min="1240" max="1240" width="33.7109375" style="8" customWidth="1"/>
    <col min="1241" max="1241" width="7.140625" style="8" customWidth="1"/>
    <col min="1242" max="1242" width="6.7109375" style="8" customWidth="1"/>
    <col min="1243" max="1247" width="7.140625" style="8" customWidth="1"/>
    <col min="1248" max="1248" width="6.28515625" style="8" customWidth="1"/>
    <col min="1249" max="1249" width="4.85546875" style="8" customWidth="1"/>
    <col min="1250" max="1250" width="6.85546875" style="8" customWidth="1"/>
    <col min="1251" max="1251" width="7.28515625" style="8" customWidth="1"/>
    <col min="1252" max="1252" width="5.7109375" style="8" customWidth="1"/>
    <col min="1253" max="1494" width="9.140625" style="8"/>
    <col min="1495" max="1495" width="3.85546875" style="8" customWidth="1"/>
    <col min="1496" max="1496" width="33.7109375" style="8" customWidth="1"/>
    <col min="1497" max="1497" width="7.140625" style="8" customWidth="1"/>
    <col min="1498" max="1498" width="6.7109375" style="8" customWidth="1"/>
    <col min="1499" max="1503" width="7.140625" style="8" customWidth="1"/>
    <col min="1504" max="1504" width="6.28515625" style="8" customWidth="1"/>
    <col min="1505" max="1505" width="4.85546875" style="8" customWidth="1"/>
    <col min="1506" max="1506" width="6.85546875" style="8" customWidth="1"/>
    <col min="1507" max="1507" width="7.28515625" style="8" customWidth="1"/>
    <col min="1508" max="1508" width="5.7109375" style="8" customWidth="1"/>
    <col min="1509" max="1750" width="9.140625" style="8"/>
    <col min="1751" max="1751" width="3.85546875" style="8" customWidth="1"/>
    <col min="1752" max="1752" width="33.7109375" style="8" customWidth="1"/>
    <col min="1753" max="1753" width="7.140625" style="8" customWidth="1"/>
    <col min="1754" max="1754" width="6.7109375" style="8" customWidth="1"/>
    <col min="1755" max="1759" width="7.140625" style="8" customWidth="1"/>
    <col min="1760" max="1760" width="6.28515625" style="8" customWidth="1"/>
    <col min="1761" max="1761" width="4.85546875" style="8" customWidth="1"/>
    <col min="1762" max="1762" width="6.85546875" style="8" customWidth="1"/>
    <col min="1763" max="1763" width="7.28515625" style="8" customWidth="1"/>
    <col min="1764" max="1764" width="5.7109375" style="8" customWidth="1"/>
    <col min="1765" max="2006" width="9.140625" style="8"/>
    <col min="2007" max="2007" width="3.85546875" style="8" customWidth="1"/>
    <col min="2008" max="2008" width="33.7109375" style="8" customWidth="1"/>
    <col min="2009" max="2009" width="7.140625" style="8" customWidth="1"/>
    <col min="2010" max="2010" width="6.7109375" style="8" customWidth="1"/>
    <col min="2011" max="2015" width="7.140625" style="8" customWidth="1"/>
    <col min="2016" max="2016" width="6.28515625" style="8" customWidth="1"/>
    <col min="2017" max="2017" width="4.85546875" style="8" customWidth="1"/>
    <col min="2018" max="2018" width="6.85546875" style="8" customWidth="1"/>
    <col min="2019" max="2019" width="7.28515625" style="8" customWidth="1"/>
    <col min="2020" max="2020" width="5.7109375" style="8" customWidth="1"/>
    <col min="2021" max="2262" width="9.140625" style="8"/>
    <col min="2263" max="2263" width="3.85546875" style="8" customWidth="1"/>
    <col min="2264" max="2264" width="33.7109375" style="8" customWidth="1"/>
    <col min="2265" max="2265" width="7.140625" style="8" customWidth="1"/>
    <col min="2266" max="2266" width="6.7109375" style="8" customWidth="1"/>
    <col min="2267" max="2271" width="7.140625" style="8" customWidth="1"/>
    <col min="2272" max="2272" width="6.28515625" style="8" customWidth="1"/>
    <col min="2273" max="2273" width="4.85546875" style="8" customWidth="1"/>
    <col min="2274" max="2274" width="6.85546875" style="8" customWidth="1"/>
    <col min="2275" max="2275" width="7.28515625" style="8" customWidth="1"/>
    <col min="2276" max="2276" width="5.7109375" style="8" customWidth="1"/>
    <col min="2277" max="2518" width="9.140625" style="8"/>
    <col min="2519" max="2519" width="3.85546875" style="8" customWidth="1"/>
    <col min="2520" max="2520" width="33.7109375" style="8" customWidth="1"/>
    <col min="2521" max="2521" width="7.140625" style="8" customWidth="1"/>
    <col min="2522" max="2522" width="6.7109375" style="8" customWidth="1"/>
    <col min="2523" max="2527" width="7.140625" style="8" customWidth="1"/>
    <col min="2528" max="2528" width="6.28515625" style="8" customWidth="1"/>
    <col min="2529" max="2529" width="4.85546875" style="8" customWidth="1"/>
    <col min="2530" max="2530" width="6.85546875" style="8" customWidth="1"/>
    <col min="2531" max="2531" width="7.28515625" style="8" customWidth="1"/>
    <col min="2532" max="2532" width="5.7109375" style="8" customWidth="1"/>
    <col min="2533" max="2774" width="9.140625" style="8"/>
    <col min="2775" max="2775" width="3.85546875" style="8" customWidth="1"/>
    <col min="2776" max="2776" width="33.7109375" style="8" customWidth="1"/>
    <col min="2777" max="2777" width="7.140625" style="8" customWidth="1"/>
    <col min="2778" max="2778" width="6.7109375" style="8" customWidth="1"/>
    <col min="2779" max="2783" width="7.140625" style="8" customWidth="1"/>
    <col min="2784" max="2784" width="6.28515625" style="8" customWidth="1"/>
    <col min="2785" max="2785" width="4.85546875" style="8" customWidth="1"/>
    <col min="2786" max="2786" width="6.85546875" style="8" customWidth="1"/>
    <col min="2787" max="2787" width="7.28515625" style="8" customWidth="1"/>
    <col min="2788" max="2788" width="5.7109375" style="8" customWidth="1"/>
    <col min="2789" max="3030" width="9.140625" style="8"/>
    <col min="3031" max="3031" width="3.85546875" style="8" customWidth="1"/>
    <col min="3032" max="3032" width="33.7109375" style="8" customWidth="1"/>
    <col min="3033" max="3033" width="7.140625" style="8" customWidth="1"/>
    <col min="3034" max="3034" width="6.7109375" style="8" customWidth="1"/>
    <col min="3035" max="3039" width="7.140625" style="8" customWidth="1"/>
    <col min="3040" max="3040" width="6.28515625" style="8" customWidth="1"/>
    <col min="3041" max="3041" width="4.85546875" style="8" customWidth="1"/>
    <col min="3042" max="3042" width="6.85546875" style="8" customWidth="1"/>
    <col min="3043" max="3043" width="7.28515625" style="8" customWidth="1"/>
    <col min="3044" max="3044" width="5.7109375" style="8" customWidth="1"/>
    <col min="3045" max="3286" width="9.140625" style="8"/>
    <col min="3287" max="3287" width="3.85546875" style="8" customWidth="1"/>
    <col min="3288" max="3288" width="33.7109375" style="8" customWidth="1"/>
    <col min="3289" max="3289" width="7.140625" style="8" customWidth="1"/>
    <col min="3290" max="3290" width="6.7109375" style="8" customWidth="1"/>
    <col min="3291" max="3295" width="7.140625" style="8" customWidth="1"/>
    <col min="3296" max="3296" width="6.28515625" style="8" customWidth="1"/>
    <col min="3297" max="3297" width="4.85546875" style="8" customWidth="1"/>
    <col min="3298" max="3298" width="6.85546875" style="8" customWidth="1"/>
    <col min="3299" max="3299" width="7.28515625" style="8" customWidth="1"/>
    <col min="3300" max="3300" width="5.7109375" style="8" customWidth="1"/>
    <col min="3301" max="3542" width="9.140625" style="8"/>
    <col min="3543" max="3543" width="3.85546875" style="8" customWidth="1"/>
    <col min="3544" max="3544" width="33.7109375" style="8" customWidth="1"/>
    <col min="3545" max="3545" width="7.140625" style="8" customWidth="1"/>
    <col min="3546" max="3546" width="6.7109375" style="8" customWidth="1"/>
    <col min="3547" max="3551" width="7.140625" style="8" customWidth="1"/>
    <col min="3552" max="3552" width="6.28515625" style="8" customWidth="1"/>
    <col min="3553" max="3553" width="4.85546875" style="8" customWidth="1"/>
    <col min="3554" max="3554" width="6.85546875" style="8" customWidth="1"/>
    <col min="3555" max="3555" width="7.28515625" style="8" customWidth="1"/>
    <col min="3556" max="3556" width="5.7109375" style="8" customWidth="1"/>
    <col min="3557" max="3798" width="9.140625" style="8"/>
    <col min="3799" max="3799" width="3.85546875" style="8" customWidth="1"/>
    <col min="3800" max="3800" width="33.7109375" style="8" customWidth="1"/>
    <col min="3801" max="3801" width="7.140625" style="8" customWidth="1"/>
    <col min="3802" max="3802" width="6.7109375" style="8" customWidth="1"/>
    <col min="3803" max="3807" width="7.140625" style="8" customWidth="1"/>
    <col min="3808" max="3808" width="6.28515625" style="8" customWidth="1"/>
    <col min="3809" max="3809" width="4.85546875" style="8" customWidth="1"/>
    <col min="3810" max="3810" width="6.85546875" style="8" customWidth="1"/>
    <col min="3811" max="3811" width="7.28515625" style="8" customWidth="1"/>
    <col min="3812" max="3812" width="5.7109375" style="8" customWidth="1"/>
    <col min="3813" max="4054" width="9.140625" style="8"/>
    <col min="4055" max="4055" width="3.85546875" style="8" customWidth="1"/>
    <col min="4056" max="4056" width="33.7109375" style="8" customWidth="1"/>
    <col min="4057" max="4057" width="7.140625" style="8" customWidth="1"/>
    <col min="4058" max="4058" width="6.7109375" style="8" customWidth="1"/>
    <col min="4059" max="4063" width="7.140625" style="8" customWidth="1"/>
    <col min="4064" max="4064" width="6.28515625" style="8" customWidth="1"/>
    <col min="4065" max="4065" width="4.85546875" style="8" customWidth="1"/>
    <col min="4066" max="4066" width="6.85546875" style="8" customWidth="1"/>
    <col min="4067" max="4067" width="7.28515625" style="8" customWidth="1"/>
    <col min="4068" max="4068" width="5.7109375" style="8" customWidth="1"/>
    <col min="4069" max="4310" width="9.140625" style="8"/>
    <col min="4311" max="4311" width="3.85546875" style="8" customWidth="1"/>
    <col min="4312" max="4312" width="33.7109375" style="8" customWidth="1"/>
    <col min="4313" max="4313" width="7.140625" style="8" customWidth="1"/>
    <col min="4314" max="4314" width="6.7109375" style="8" customWidth="1"/>
    <col min="4315" max="4319" width="7.140625" style="8" customWidth="1"/>
    <col min="4320" max="4320" width="6.28515625" style="8" customWidth="1"/>
    <col min="4321" max="4321" width="4.85546875" style="8" customWidth="1"/>
    <col min="4322" max="4322" width="6.85546875" style="8" customWidth="1"/>
    <col min="4323" max="4323" width="7.28515625" style="8" customWidth="1"/>
    <col min="4324" max="4324" width="5.7109375" style="8" customWidth="1"/>
    <col min="4325" max="4566" width="9.140625" style="8"/>
    <col min="4567" max="4567" width="3.85546875" style="8" customWidth="1"/>
    <col min="4568" max="4568" width="33.7109375" style="8" customWidth="1"/>
    <col min="4569" max="4569" width="7.140625" style="8" customWidth="1"/>
    <col min="4570" max="4570" width="6.7109375" style="8" customWidth="1"/>
    <col min="4571" max="4575" width="7.140625" style="8" customWidth="1"/>
    <col min="4576" max="4576" width="6.28515625" style="8" customWidth="1"/>
    <col min="4577" max="4577" width="4.85546875" style="8" customWidth="1"/>
    <col min="4578" max="4578" width="6.85546875" style="8" customWidth="1"/>
    <col min="4579" max="4579" width="7.28515625" style="8" customWidth="1"/>
    <col min="4580" max="4580" width="5.7109375" style="8" customWidth="1"/>
    <col min="4581" max="4822" width="9.140625" style="8"/>
    <col min="4823" max="4823" width="3.85546875" style="8" customWidth="1"/>
    <col min="4824" max="4824" width="33.7109375" style="8" customWidth="1"/>
    <col min="4825" max="4825" width="7.140625" style="8" customWidth="1"/>
    <col min="4826" max="4826" width="6.7109375" style="8" customWidth="1"/>
    <col min="4827" max="4831" width="7.140625" style="8" customWidth="1"/>
    <col min="4832" max="4832" width="6.28515625" style="8" customWidth="1"/>
    <col min="4833" max="4833" width="4.85546875" style="8" customWidth="1"/>
    <col min="4834" max="4834" width="6.85546875" style="8" customWidth="1"/>
    <col min="4835" max="4835" width="7.28515625" style="8" customWidth="1"/>
    <col min="4836" max="4836" width="5.7109375" style="8" customWidth="1"/>
    <col min="4837" max="5078" width="9.140625" style="8"/>
    <col min="5079" max="5079" width="3.85546875" style="8" customWidth="1"/>
    <col min="5080" max="5080" width="33.7109375" style="8" customWidth="1"/>
    <col min="5081" max="5081" width="7.140625" style="8" customWidth="1"/>
    <col min="5082" max="5082" width="6.7109375" style="8" customWidth="1"/>
    <col min="5083" max="5087" width="7.140625" style="8" customWidth="1"/>
    <col min="5088" max="5088" width="6.28515625" style="8" customWidth="1"/>
    <col min="5089" max="5089" width="4.85546875" style="8" customWidth="1"/>
    <col min="5090" max="5090" width="6.85546875" style="8" customWidth="1"/>
    <col min="5091" max="5091" width="7.28515625" style="8" customWidth="1"/>
    <col min="5092" max="5092" width="5.7109375" style="8" customWidth="1"/>
    <col min="5093" max="5334" width="9.140625" style="8"/>
    <col min="5335" max="5335" width="3.85546875" style="8" customWidth="1"/>
    <col min="5336" max="5336" width="33.7109375" style="8" customWidth="1"/>
    <col min="5337" max="5337" width="7.140625" style="8" customWidth="1"/>
    <col min="5338" max="5338" width="6.7109375" style="8" customWidth="1"/>
    <col min="5339" max="5343" width="7.140625" style="8" customWidth="1"/>
    <col min="5344" max="5344" width="6.28515625" style="8" customWidth="1"/>
    <col min="5345" max="5345" width="4.85546875" style="8" customWidth="1"/>
    <col min="5346" max="5346" width="6.85546875" style="8" customWidth="1"/>
    <col min="5347" max="5347" width="7.28515625" style="8" customWidth="1"/>
    <col min="5348" max="5348" width="5.7109375" style="8" customWidth="1"/>
    <col min="5349" max="5590" width="9.140625" style="8"/>
    <col min="5591" max="5591" width="3.85546875" style="8" customWidth="1"/>
    <col min="5592" max="5592" width="33.7109375" style="8" customWidth="1"/>
    <col min="5593" max="5593" width="7.140625" style="8" customWidth="1"/>
    <col min="5594" max="5594" width="6.7109375" style="8" customWidth="1"/>
    <col min="5595" max="5599" width="7.140625" style="8" customWidth="1"/>
    <col min="5600" max="5600" width="6.28515625" style="8" customWidth="1"/>
    <col min="5601" max="5601" width="4.85546875" style="8" customWidth="1"/>
    <col min="5602" max="5602" width="6.85546875" style="8" customWidth="1"/>
    <col min="5603" max="5603" width="7.28515625" style="8" customWidth="1"/>
    <col min="5604" max="5604" width="5.7109375" style="8" customWidth="1"/>
    <col min="5605" max="5846" width="9.140625" style="8"/>
    <col min="5847" max="5847" width="3.85546875" style="8" customWidth="1"/>
    <col min="5848" max="5848" width="33.7109375" style="8" customWidth="1"/>
    <col min="5849" max="5849" width="7.140625" style="8" customWidth="1"/>
    <col min="5850" max="5850" width="6.7109375" style="8" customWidth="1"/>
    <col min="5851" max="5855" width="7.140625" style="8" customWidth="1"/>
    <col min="5856" max="5856" width="6.28515625" style="8" customWidth="1"/>
    <col min="5857" max="5857" width="4.85546875" style="8" customWidth="1"/>
    <col min="5858" max="5858" width="6.85546875" style="8" customWidth="1"/>
    <col min="5859" max="5859" width="7.28515625" style="8" customWidth="1"/>
    <col min="5860" max="5860" width="5.7109375" style="8" customWidth="1"/>
    <col min="5861" max="6102" width="9.140625" style="8"/>
    <col min="6103" max="6103" width="3.85546875" style="8" customWidth="1"/>
    <col min="6104" max="6104" width="33.7109375" style="8" customWidth="1"/>
    <col min="6105" max="6105" width="7.140625" style="8" customWidth="1"/>
    <col min="6106" max="6106" width="6.7109375" style="8" customWidth="1"/>
    <col min="6107" max="6111" width="7.140625" style="8" customWidth="1"/>
    <col min="6112" max="6112" width="6.28515625" style="8" customWidth="1"/>
    <col min="6113" max="6113" width="4.85546875" style="8" customWidth="1"/>
    <col min="6114" max="6114" width="6.85546875" style="8" customWidth="1"/>
    <col min="6115" max="6115" width="7.28515625" style="8" customWidth="1"/>
    <col min="6116" max="6116" width="5.7109375" style="8" customWidth="1"/>
    <col min="6117" max="6358" width="9.140625" style="8"/>
    <col min="6359" max="6359" width="3.85546875" style="8" customWidth="1"/>
    <col min="6360" max="6360" width="33.7109375" style="8" customWidth="1"/>
    <col min="6361" max="6361" width="7.140625" style="8" customWidth="1"/>
    <col min="6362" max="6362" width="6.7109375" style="8" customWidth="1"/>
    <col min="6363" max="6367" width="7.140625" style="8" customWidth="1"/>
    <col min="6368" max="6368" width="6.28515625" style="8" customWidth="1"/>
    <col min="6369" max="6369" width="4.85546875" style="8" customWidth="1"/>
    <col min="6370" max="6370" width="6.85546875" style="8" customWidth="1"/>
    <col min="6371" max="6371" width="7.28515625" style="8" customWidth="1"/>
    <col min="6372" max="6372" width="5.7109375" style="8" customWidth="1"/>
    <col min="6373" max="6614" width="9.140625" style="8"/>
    <col min="6615" max="6615" width="3.85546875" style="8" customWidth="1"/>
    <col min="6616" max="6616" width="33.7109375" style="8" customWidth="1"/>
    <col min="6617" max="6617" width="7.140625" style="8" customWidth="1"/>
    <col min="6618" max="6618" width="6.7109375" style="8" customWidth="1"/>
    <col min="6619" max="6623" width="7.140625" style="8" customWidth="1"/>
    <col min="6624" max="6624" width="6.28515625" style="8" customWidth="1"/>
    <col min="6625" max="6625" width="4.85546875" style="8" customWidth="1"/>
    <col min="6626" max="6626" width="6.85546875" style="8" customWidth="1"/>
    <col min="6627" max="6627" width="7.28515625" style="8" customWidth="1"/>
    <col min="6628" max="6628" width="5.7109375" style="8" customWidth="1"/>
    <col min="6629" max="6870" width="9.140625" style="8"/>
    <col min="6871" max="6871" width="3.85546875" style="8" customWidth="1"/>
    <col min="6872" max="6872" width="33.7109375" style="8" customWidth="1"/>
    <col min="6873" max="6873" width="7.140625" style="8" customWidth="1"/>
    <col min="6874" max="6874" width="6.7109375" style="8" customWidth="1"/>
    <col min="6875" max="6879" width="7.140625" style="8" customWidth="1"/>
    <col min="6880" max="6880" width="6.28515625" style="8" customWidth="1"/>
    <col min="6881" max="6881" width="4.85546875" style="8" customWidth="1"/>
    <col min="6882" max="6882" width="6.85546875" style="8" customWidth="1"/>
    <col min="6883" max="6883" width="7.28515625" style="8" customWidth="1"/>
    <col min="6884" max="6884" width="5.7109375" style="8" customWidth="1"/>
    <col min="6885" max="7126" width="9.140625" style="8"/>
    <col min="7127" max="7127" width="3.85546875" style="8" customWidth="1"/>
    <col min="7128" max="7128" width="33.7109375" style="8" customWidth="1"/>
    <col min="7129" max="7129" width="7.140625" style="8" customWidth="1"/>
    <col min="7130" max="7130" width="6.7109375" style="8" customWidth="1"/>
    <col min="7131" max="7135" width="7.140625" style="8" customWidth="1"/>
    <col min="7136" max="7136" width="6.28515625" style="8" customWidth="1"/>
    <col min="7137" max="7137" width="4.85546875" style="8" customWidth="1"/>
    <col min="7138" max="7138" width="6.85546875" style="8" customWidth="1"/>
    <col min="7139" max="7139" width="7.28515625" style="8" customWidth="1"/>
    <col min="7140" max="7140" width="5.7109375" style="8" customWidth="1"/>
    <col min="7141" max="7382" width="9.140625" style="8"/>
    <col min="7383" max="7383" width="3.85546875" style="8" customWidth="1"/>
    <col min="7384" max="7384" width="33.7109375" style="8" customWidth="1"/>
    <col min="7385" max="7385" width="7.140625" style="8" customWidth="1"/>
    <col min="7386" max="7386" width="6.7109375" style="8" customWidth="1"/>
    <col min="7387" max="7391" width="7.140625" style="8" customWidth="1"/>
    <col min="7392" max="7392" width="6.28515625" style="8" customWidth="1"/>
    <col min="7393" max="7393" width="4.85546875" style="8" customWidth="1"/>
    <col min="7394" max="7394" width="6.85546875" style="8" customWidth="1"/>
    <col min="7395" max="7395" width="7.28515625" style="8" customWidth="1"/>
    <col min="7396" max="7396" width="5.7109375" style="8" customWidth="1"/>
    <col min="7397" max="7638" width="9.140625" style="8"/>
    <col min="7639" max="7639" width="3.85546875" style="8" customWidth="1"/>
    <col min="7640" max="7640" width="33.7109375" style="8" customWidth="1"/>
    <col min="7641" max="7641" width="7.140625" style="8" customWidth="1"/>
    <col min="7642" max="7642" width="6.7109375" style="8" customWidth="1"/>
    <col min="7643" max="7647" width="7.140625" style="8" customWidth="1"/>
    <col min="7648" max="7648" width="6.28515625" style="8" customWidth="1"/>
    <col min="7649" max="7649" width="4.85546875" style="8" customWidth="1"/>
    <col min="7650" max="7650" width="6.85546875" style="8" customWidth="1"/>
    <col min="7651" max="7651" width="7.28515625" style="8" customWidth="1"/>
    <col min="7652" max="7652" width="5.7109375" style="8" customWidth="1"/>
    <col min="7653" max="7894" width="9.140625" style="8"/>
    <col min="7895" max="7895" width="3.85546875" style="8" customWidth="1"/>
    <col min="7896" max="7896" width="33.7109375" style="8" customWidth="1"/>
    <col min="7897" max="7897" width="7.140625" style="8" customWidth="1"/>
    <col min="7898" max="7898" width="6.7109375" style="8" customWidth="1"/>
    <col min="7899" max="7903" width="7.140625" style="8" customWidth="1"/>
    <col min="7904" max="7904" width="6.28515625" style="8" customWidth="1"/>
    <col min="7905" max="7905" width="4.85546875" style="8" customWidth="1"/>
    <col min="7906" max="7906" width="6.85546875" style="8" customWidth="1"/>
    <col min="7907" max="7907" width="7.28515625" style="8" customWidth="1"/>
    <col min="7908" max="7908" width="5.7109375" style="8" customWidth="1"/>
    <col min="7909" max="8150" width="9.140625" style="8"/>
    <col min="8151" max="8151" width="3.85546875" style="8" customWidth="1"/>
    <col min="8152" max="8152" width="33.7109375" style="8" customWidth="1"/>
    <col min="8153" max="8153" width="7.140625" style="8" customWidth="1"/>
    <col min="8154" max="8154" width="6.7109375" style="8" customWidth="1"/>
    <col min="8155" max="8159" width="7.140625" style="8" customWidth="1"/>
    <col min="8160" max="8160" width="6.28515625" style="8" customWidth="1"/>
    <col min="8161" max="8161" width="4.85546875" style="8" customWidth="1"/>
    <col min="8162" max="8162" width="6.85546875" style="8" customWidth="1"/>
    <col min="8163" max="8163" width="7.28515625" style="8" customWidth="1"/>
    <col min="8164" max="8164" width="5.7109375" style="8" customWidth="1"/>
    <col min="8165" max="8406" width="9.140625" style="8"/>
    <col min="8407" max="8407" width="3.85546875" style="8" customWidth="1"/>
    <col min="8408" max="8408" width="33.7109375" style="8" customWidth="1"/>
    <col min="8409" max="8409" width="7.140625" style="8" customWidth="1"/>
    <col min="8410" max="8410" width="6.7109375" style="8" customWidth="1"/>
    <col min="8411" max="8415" width="7.140625" style="8" customWidth="1"/>
    <col min="8416" max="8416" width="6.28515625" style="8" customWidth="1"/>
    <col min="8417" max="8417" width="4.85546875" style="8" customWidth="1"/>
    <col min="8418" max="8418" width="6.85546875" style="8" customWidth="1"/>
    <col min="8419" max="8419" width="7.28515625" style="8" customWidth="1"/>
    <col min="8420" max="8420" width="5.7109375" style="8" customWidth="1"/>
    <col min="8421" max="8662" width="9.140625" style="8"/>
    <col min="8663" max="8663" width="3.85546875" style="8" customWidth="1"/>
    <col min="8664" max="8664" width="33.7109375" style="8" customWidth="1"/>
    <col min="8665" max="8665" width="7.140625" style="8" customWidth="1"/>
    <col min="8666" max="8666" width="6.7109375" style="8" customWidth="1"/>
    <col min="8667" max="8671" width="7.140625" style="8" customWidth="1"/>
    <col min="8672" max="8672" width="6.28515625" style="8" customWidth="1"/>
    <col min="8673" max="8673" width="4.85546875" style="8" customWidth="1"/>
    <col min="8674" max="8674" width="6.85546875" style="8" customWidth="1"/>
    <col min="8675" max="8675" width="7.28515625" style="8" customWidth="1"/>
    <col min="8676" max="8676" width="5.7109375" style="8" customWidth="1"/>
    <col min="8677" max="8918" width="9.140625" style="8"/>
    <col min="8919" max="8919" width="3.85546875" style="8" customWidth="1"/>
    <col min="8920" max="8920" width="33.7109375" style="8" customWidth="1"/>
    <col min="8921" max="8921" width="7.140625" style="8" customWidth="1"/>
    <col min="8922" max="8922" width="6.7109375" style="8" customWidth="1"/>
    <col min="8923" max="8927" width="7.140625" style="8" customWidth="1"/>
    <col min="8928" max="8928" width="6.28515625" style="8" customWidth="1"/>
    <col min="8929" max="8929" width="4.85546875" style="8" customWidth="1"/>
    <col min="8930" max="8930" width="6.85546875" style="8" customWidth="1"/>
    <col min="8931" max="8931" width="7.28515625" style="8" customWidth="1"/>
    <col min="8932" max="8932" width="5.7109375" style="8" customWidth="1"/>
    <col min="8933" max="9174" width="9.140625" style="8"/>
    <col min="9175" max="9175" width="3.85546875" style="8" customWidth="1"/>
    <col min="9176" max="9176" width="33.7109375" style="8" customWidth="1"/>
    <col min="9177" max="9177" width="7.140625" style="8" customWidth="1"/>
    <col min="9178" max="9178" width="6.7109375" style="8" customWidth="1"/>
    <col min="9179" max="9183" width="7.140625" style="8" customWidth="1"/>
    <col min="9184" max="9184" width="6.28515625" style="8" customWidth="1"/>
    <col min="9185" max="9185" width="4.85546875" style="8" customWidth="1"/>
    <col min="9186" max="9186" width="6.85546875" style="8" customWidth="1"/>
    <col min="9187" max="9187" width="7.28515625" style="8" customWidth="1"/>
    <col min="9188" max="9188" width="5.7109375" style="8" customWidth="1"/>
    <col min="9189" max="9430" width="9.140625" style="8"/>
    <col min="9431" max="9431" width="3.85546875" style="8" customWidth="1"/>
    <col min="9432" max="9432" width="33.7109375" style="8" customWidth="1"/>
    <col min="9433" max="9433" width="7.140625" style="8" customWidth="1"/>
    <col min="9434" max="9434" width="6.7109375" style="8" customWidth="1"/>
    <col min="9435" max="9439" width="7.140625" style="8" customWidth="1"/>
    <col min="9440" max="9440" width="6.28515625" style="8" customWidth="1"/>
    <col min="9441" max="9441" width="4.85546875" style="8" customWidth="1"/>
    <col min="9442" max="9442" width="6.85546875" style="8" customWidth="1"/>
    <col min="9443" max="9443" width="7.28515625" style="8" customWidth="1"/>
    <col min="9444" max="9444" width="5.7109375" style="8" customWidth="1"/>
    <col min="9445" max="9686" width="9.140625" style="8"/>
    <col min="9687" max="9687" width="3.85546875" style="8" customWidth="1"/>
    <col min="9688" max="9688" width="33.7109375" style="8" customWidth="1"/>
    <col min="9689" max="9689" width="7.140625" style="8" customWidth="1"/>
    <col min="9690" max="9690" width="6.7109375" style="8" customWidth="1"/>
    <col min="9691" max="9695" width="7.140625" style="8" customWidth="1"/>
    <col min="9696" max="9696" width="6.28515625" style="8" customWidth="1"/>
    <col min="9697" max="9697" width="4.85546875" style="8" customWidth="1"/>
    <col min="9698" max="9698" width="6.85546875" style="8" customWidth="1"/>
    <col min="9699" max="9699" width="7.28515625" style="8" customWidth="1"/>
    <col min="9700" max="9700" width="5.7109375" style="8" customWidth="1"/>
    <col min="9701" max="9942" width="9.140625" style="8"/>
    <col min="9943" max="9943" width="3.85546875" style="8" customWidth="1"/>
    <col min="9944" max="9944" width="33.7109375" style="8" customWidth="1"/>
    <col min="9945" max="9945" width="7.140625" style="8" customWidth="1"/>
    <col min="9946" max="9946" width="6.7109375" style="8" customWidth="1"/>
    <col min="9947" max="9951" width="7.140625" style="8" customWidth="1"/>
    <col min="9952" max="9952" width="6.28515625" style="8" customWidth="1"/>
    <col min="9953" max="9953" width="4.85546875" style="8" customWidth="1"/>
    <col min="9954" max="9954" width="6.85546875" style="8" customWidth="1"/>
    <col min="9955" max="9955" width="7.28515625" style="8" customWidth="1"/>
    <col min="9956" max="9956" width="5.7109375" style="8" customWidth="1"/>
    <col min="9957" max="10198" width="9.140625" style="8"/>
    <col min="10199" max="10199" width="3.85546875" style="8" customWidth="1"/>
    <col min="10200" max="10200" width="33.7109375" style="8" customWidth="1"/>
    <col min="10201" max="10201" width="7.140625" style="8" customWidth="1"/>
    <col min="10202" max="10202" width="6.7109375" style="8" customWidth="1"/>
    <col min="10203" max="10207" width="7.140625" style="8" customWidth="1"/>
    <col min="10208" max="10208" width="6.28515625" style="8" customWidth="1"/>
    <col min="10209" max="10209" width="4.85546875" style="8" customWidth="1"/>
    <col min="10210" max="10210" width="6.85546875" style="8" customWidth="1"/>
    <col min="10211" max="10211" width="7.28515625" style="8" customWidth="1"/>
    <col min="10212" max="10212" width="5.7109375" style="8" customWidth="1"/>
    <col min="10213" max="10454" width="9.140625" style="8"/>
    <col min="10455" max="10455" width="3.85546875" style="8" customWidth="1"/>
    <col min="10456" max="10456" width="33.7109375" style="8" customWidth="1"/>
    <col min="10457" max="10457" width="7.140625" style="8" customWidth="1"/>
    <col min="10458" max="10458" width="6.7109375" style="8" customWidth="1"/>
    <col min="10459" max="10463" width="7.140625" style="8" customWidth="1"/>
    <col min="10464" max="10464" width="6.28515625" style="8" customWidth="1"/>
    <col min="10465" max="10465" width="4.85546875" style="8" customWidth="1"/>
    <col min="10466" max="10466" width="6.85546875" style="8" customWidth="1"/>
    <col min="10467" max="10467" width="7.28515625" style="8" customWidth="1"/>
    <col min="10468" max="10468" width="5.7109375" style="8" customWidth="1"/>
    <col min="10469" max="10710" width="9.140625" style="8"/>
    <col min="10711" max="10711" width="3.85546875" style="8" customWidth="1"/>
    <col min="10712" max="10712" width="33.7109375" style="8" customWidth="1"/>
    <col min="10713" max="10713" width="7.140625" style="8" customWidth="1"/>
    <col min="10714" max="10714" width="6.7109375" style="8" customWidth="1"/>
    <col min="10715" max="10719" width="7.140625" style="8" customWidth="1"/>
    <col min="10720" max="10720" width="6.28515625" style="8" customWidth="1"/>
    <col min="10721" max="10721" width="4.85546875" style="8" customWidth="1"/>
    <col min="10722" max="10722" width="6.85546875" style="8" customWidth="1"/>
    <col min="10723" max="10723" width="7.28515625" style="8" customWidth="1"/>
    <col min="10724" max="10724" width="5.7109375" style="8" customWidth="1"/>
    <col min="10725" max="10966" width="9.140625" style="8"/>
    <col min="10967" max="10967" width="3.85546875" style="8" customWidth="1"/>
    <col min="10968" max="10968" width="33.7109375" style="8" customWidth="1"/>
    <col min="10969" max="10969" width="7.140625" style="8" customWidth="1"/>
    <col min="10970" max="10970" width="6.7109375" style="8" customWidth="1"/>
    <col min="10971" max="10975" width="7.140625" style="8" customWidth="1"/>
    <col min="10976" max="10976" width="6.28515625" style="8" customWidth="1"/>
    <col min="10977" max="10977" width="4.85546875" style="8" customWidth="1"/>
    <col min="10978" max="10978" width="6.85546875" style="8" customWidth="1"/>
    <col min="10979" max="10979" width="7.28515625" style="8" customWidth="1"/>
    <col min="10980" max="10980" width="5.7109375" style="8" customWidth="1"/>
    <col min="10981" max="11222" width="9.140625" style="8"/>
    <col min="11223" max="11223" width="3.85546875" style="8" customWidth="1"/>
    <col min="11224" max="11224" width="33.7109375" style="8" customWidth="1"/>
    <col min="11225" max="11225" width="7.140625" style="8" customWidth="1"/>
    <col min="11226" max="11226" width="6.7109375" style="8" customWidth="1"/>
    <col min="11227" max="11231" width="7.140625" style="8" customWidth="1"/>
    <col min="11232" max="11232" width="6.28515625" style="8" customWidth="1"/>
    <col min="11233" max="11233" width="4.85546875" style="8" customWidth="1"/>
    <col min="11234" max="11234" width="6.85546875" style="8" customWidth="1"/>
    <col min="11235" max="11235" width="7.28515625" style="8" customWidth="1"/>
    <col min="11236" max="11236" width="5.7109375" style="8" customWidth="1"/>
    <col min="11237" max="11478" width="9.140625" style="8"/>
    <col min="11479" max="11479" width="3.85546875" style="8" customWidth="1"/>
    <col min="11480" max="11480" width="33.7109375" style="8" customWidth="1"/>
    <col min="11481" max="11481" width="7.140625" style="8" customWidth="1"/>
    <col min="11482" max="11482" width="6.7109375" style="8" customWidth="1"/>
    <col min="11483" max="11487" width="7.140625" style="8" customWidth="1"/>
    <col min="11488" max="11488" width="6.28515625" style="8" customWidth="1"/>
    <col min="11489" max="11489" width="4.85546875" style="8" customWidth="1"/>
    <col min="11490" max="11490" width="6.85546875" style="8" customWidth="1"/>
    <col min="11491" max="11491" width="7.28515625" style="8" customWidth="1"/>
    <col min="11492" max="11492" width="5.7109375" style="8" customWidth="1"/>
    <col min="11493" max="11734" width="9.140625" style="8"/>
    <col min="11735" max="11735" width="3.85546875" style="8" customWidth="1"/>
    <col min="11736" max="11736" width="33.7109375" style="8" customWidth="1"/>
    <col min="11737" max="11737" width="7.140625" style="8" customWidth="1"/>
    <col min="11738" max="11738" width="6.7109375" style="8" customWidth="1"/>
    <col min="11739" max="11743" width="7.140625" style="8" customWidth="1"/>
    <col min="11744" max="11744" width="6.28515625" style="8" customWidth="1"/>
    <col min="11745" max="11745" width="4.85546875" style="8" customWidth="1"/>
    <col min="11746" max="11746" width="6.85546875" style="8" customWidth="1"/>
    <col min="11747" max="11747" width="7.28515625" style="8" customWidth="1"/>
    <col min="11748" max="11748" width="5.7109375" style="8" customWidth="1"/>
    <col min="11749" max="11990" width="9.140625" style="8"/>
    <col min="11991" max="11991" width="3.85546875" style="8" customWidth="1"/>
    <col min="11992" max="11992" width="33.7109375" style="8" customWidth="1"/>
    <col min="11993" max="11993" width="7.140625" style="8" customWidth="1"/>
    <col min="11994" max="11994" width="6.7109375" style="8" customWidth="1"/>
    <col min="11995" max="11999" width="7.140625" style="8" customWidth="1"/>
    <col min="12000" max="12000" width="6.28515625" style="8" customWidth="1"/>
    <col min="12001" max="12001" width="4.85546875" style="8" customWidth="1"/>
    <col min="12002" max="12002" width="6.85546875" style="8" customWidth="1"/>
    <col min="12003" max="12003" width="7.28515625" style="8" customWidth="1"/>
    <col min="12004" max="12004" width="5.7109375" style="8" customWidth="1"/>
    <col min="12005" max="12246" width="9.140625" style="8"/>
    <col min="12247" max="12247" width="3.85546875" style="8" customWidth="1"/>
    <col min="12248" max="12248" width="33.7109375" style="8" customWidth="1"/>
    <col min="12249" max="12249" width="7.140625" style="8" customWidth="1"/>
    <col min="12250" max="12250" width="6.7109375" style="8" customWidth="1"/>
    <col min="12251" max="12255" width="7.140625" style="8" customWidth="1"/>
    <col min="12256" max="12256" width="6.28515625" style="8" customWidth="1"/>
    <col min="12257" max="12257" width="4.85546875" style="8" customWidth="1"/>
    <col min="12258" max="12258" width="6.85546875" style="8" customWidth="1"/>
    <col min="12259" max="12259" width="7.28515625" style="8" customWidth="1"/>
    <col min="12260" max="12260" width="5.7109375" style="8" customWidth="1"/>
    <col min="12261" max="12502" width="9.140625" style="8"/>
    <col min="12503" max="12503" width="3.85546875" style="8" customWidth="1"/>
    <col min="12504" max="12504" width="33.7109375" style="8" customWidth="1"/>
    <col min="12505" max="12505" width="7.140625" style="8" customWidth="1"/>
    <col min="12506" max="12506" width="6.7109375" style="8" customWidth="1"/>
    <col min="12507" max="12511" width="7.140625" style="8" customWidth="1"/>
    <col min="12512" max="12512" width="6.28515625" style="8" customWidth="1"/>
    <col min="12513" max="12513" width="4.85546875" style="8" customWidth="1"/>
    <col min="12514" max="12514" width="6.85546875" style="8" customWidth="1"/>
    <col min="12515" max="12515" width="7.28515625" style="8" customWidth="1"/>
    <col min="12516" max="12516" width="5.7109375" style="8" customWidth="1"/>
    <col min="12517" max="12758" width="9.140625" style="8"/>
    <col min="12759" max="12759" width="3.85546875" style="8" customWidth="1"/>
    <col min="12760" max="12760" width="33.7109375" style="8" customWidth="1"/>
    <col min="12761" max="12761" width="7.140625" style="8" customWidth="1"/>
    <col min="12762" max="12762" width="6.7109375" style="8" customWidth="1"/>
    <col min="12763" max="12767" width="7.140625" style="8" customWidth="1"/>
    <col min="12768" max="12768" width="6.28515625" style="8" customWidth="1"/>
    <col min="12769" max="12769" width="4.85546875" style="8" customWidth="1"/>
    <col min="12770" max="12770" width="6.85546875" style="8" customWidth="1"/>
    <col min="12771" max="12771" width="7.28515625" style="8" customWidth="1"/>
    <col min="12772" max="12772" width="5.7109375" style="8" customWidth="1"/>
    <col min="12773" max="13014" width="9.140625" style="8"/>
    <col min="13015" max="13015" width="3.85546875" style="8" customWidth="1"/>
    <col min="13016" max="13016" width="33.7109375" style="8" customWidth="1"/>
    <col min="13017" max="13017" width="7.140625" style="8" customWidth="1"/>
    <col min="13018" max="13018" width="6.7109375" style="8" customWidth="1"/>
    <col min="13019" max="13023" width="7.140625" style="8" customWidth="1"/>
    <col min="13024" max="13024" width="6.28515625" style="8" customWidth="1"/>
    <col min="13025" max="13025" width="4.85546875" style="8" customWidth="1"/>
    <col min="13026" max="13026" width="6.85546875" style="8" customWidth="1"/>
    <col min="13027" max="13027" width="7.28515625" style="8" customWidth="1"/>
    <col min="13028" max="13028" width="5.7109375" style="8" customWidth="1"/>
    <col min="13029" max="13270" width="9.140625" style="8"/>
    <col min="13271" max="13271" width="3.85546875" style="8" customWidth="1"/>
    <col min="13272" max="13272" width="33.7109375" style="8" customWidth="1"/>
    <col min="13273" max="13273" width="7.140625" style="8" customWidth="1"/>
    <col min="13274" max="13274" width="6.7109375" style="8" customWidth="1"/>
    <col min="13275" max="13279" width="7.140625" style="8" customWidth="1"/>
    <col min="13280" max="13280" width="6.28515625" style="8" customWidth="1"/>
    <col min="13281" max="13281" width="4.85546875" style="8" customWidth="1"/>
    <col min="13282" max="13282" width="6.85546875" style="8" customWidth="1"/>
    <col min="13283" max="13283" width="7.28515625" style="8" customWidth="1"/>
    <col min="13284" max="13284" width="5.7109375" style="8" customWidth="1"/>
    <col min="13285" max="13526" width="9.140625" style="8"/>
    <col min="13527" max="13527" width="3.85546875" style="8" customWidth="1"/>
    <col min="13528" max="13528" width="33.7109375" style="8" customWidth="1"/>
    <col min="13529" max="13529" width="7.140625" style="8" customWidth="1"/>
    <col min="13530" max="13530" width="6.7109375" style="8" customWidth="1"/>
    <col min="13531" max="13535" width="7.140625" style="8" customWidth="1"/>
    <col min="13536" max="13536" width="6.28515625" style="8" customWidth="1"/>
    <col min="13537" max="13537" width="4.85546875" style="8" customWidth="1"/>
    <col min="13538" max="13538" width="6.85546875" style="8" customWidth="1"/>
    <col min="13539" max="13539" width="7.28515625" style="8" customWidth="1"/>
    <col min="13540" max="13540" width="5.7109375" style="8" customWidth="1"/>
    <col min="13541" max="13782" width="9.140625" style="8"/>
    <col min="13783" max="13783" width="3.85546875" style="8" customWidth="1"/>
    <col min="13784" max="13784" width="33.7109375" style="8" customWidth="1"/>
    <col min="13785" max="13785" width="7.140625" style="8" customWidth="1"/>
    <col min="13786" max="13786" width="6.7109375" style="8" customWidth="1"/>
    <col min="13787" max="13791" width="7.140625" style="8" customWidth="1"/>
    <col min="13792" max="13792" width="6.28515625" style="8" customWidth="1"/>
    <col min="13793" max="13793" width="4.85546875" style="8" customWidth="1"/>
    <col min="13794" max="13794" width="6.85546875" style="8" customWidth="1"/>
    <col min="13795" max="13795" width="7.28515625" style="8" customWidth="1"/>
    <col min="13796" max="13796" width="5.7109375" style="8" customWidth="1"/>
    <col min="13797" max="14038" width="9.140625" style="8"/>
    <col min="14039" max="14039" width="3.85546875" style="8" customWidth="1"/>
    <col min="14040" max="14040" width="33.7109375" style="8" customWidth="1"/>
    <col min="14041" max="14041" width="7.140625" style="8" customWidth="1"/>
    <col min="14042" max="14042" width="6.7109375" style="8" customWidth="1"/>
    <col min="14043" max="14047" width="7.140625" style="8" customWidth="1"/>
    <col min="14048" max="14048" width="6.28515625" style="8" customWidth="1"/>
    <col min="14049" max="14049" width="4.85546875" style="8" customWidth="1"/>
    <col min="14050" max="14050" width="6.85546875" style="8" customWidth="1"/>
    <col min="14051" max="14051" width="7.28515625" style="8" customWidth="1"/>
    <col min="14052" max="14052" width="5.7109375" style="8" customWidth="1"/>
    <col min="14053" max="14294" width="9.140625" style="8"/>
    <col min="14295" max="14295" width="3.85546875" style="8" customWidth="1"/>
    <col min="14296" max="14296" width="33.7109375" style="8" customWidth="1"/>
    <col min="14297" max="14297" width="7.140625" style="8" customWidth="1"/>
    <col min="14298" max="14298" width="6.7109375" style="8" customWidth="1"/>
    <col min="14299" max="14303" width="7.140625" style="8" customWidth="1"/>
    <col min="14304" max="14304" width="6.28515625" style="8" customWidth="1"/>
    <col min="14305" max="14305" width="4.85546875" style="8" customWidth="1"/>
    <col min="14306" max="14306" width="6.85546875" style="8" customWidth="1"/>
    <col min="14307" max="14307" width="7.28515625" style="8" customWidth="1"/>
    <col min="14308" max="14308" width="5.7109375" style="8" customWidth="1"/>
    <col min="14309" max="14550" width="9.140625" style="8"/>
    <col min="14551" max="14551" width="3.85546875" style="8" customWidth="1"/>
    <col min="14552" max="14552" width="33.7109375" style="8" customWidth="1"/>
    <col min="14553" max="14553" width="7.140625" style="8" customWidth="1"/>
    <col min="14554" max="14554" width="6.7109375" style="8" customWidth="1"/>
    <col min="14555" max="14559" width="7.140625" style="8" customWidth="1"/>
    <col min="14560" max="14560" width="6.28515625" style="8" customWidth="1"/>
    <col min="14561" max="14561" width="4.85546875" style="8" customWidth="1"/>
    <col min="14562" max="14562" width="6.85546875" style="8" customWidth="1"/>
    <col min="14563" max="14563" width="7.28515625" style="8" customWidth="1"/>
    <col min="14564" max="14564" width="5.7109375" style="8" customWidth="1"/>
    <col min="14565" max="14806" width="9.140625" style="8"/>
    <col min="14807" max="14807" width="3.85546875" style="8" customWidth="1"/>
    <col min="14808" max="14808" width="33.7109375" style="8" customWidth="1"/>
    <col min="14809" max="14809" width="7.140625" style="8" customWidth="1"/>
    <col min="14810" max="14810" width="6.7109375" style="8" customWidth="1"/>
    <col min="14811" max="14815" width="7.140625" style="8" customWidth="1"/>
    <col min="14816" max="14816" width="6.28515625" style="8" customWidth="1"/>
    <col min="14817" max="14817" width="4.85546875" style="8" customWidth="1"/>
    <col min="14818" max="14818" width="6.85546875" style="8" customWidth="1"/>
    <col min="14819" max="14819" width="7.28515625" style="8" customWidth="1"/>
    <col min="14820" max="14820" width="5.7109375" style="8" customWidth="1"/>
    <col min="14821" max="15062" width="9.140625" style="8"/>
    <col min="15063" max="15063" width="3.85546875" style="8" customWidth="1"/>
    <col min="15064" max="15064" width="33.7109375" style="8" customWidth="1"/>
    <col min="15065" max="15065" width="7.140625" style="8" customWidth="1"/>
    <col min="15066" max="15066" width="6.7109375" style="8" customWidth="1"/>
    <col min="15067" max="15071" width="7.140625" style="8" customWidth="1"/>
    <col min="15072" max="15072" width="6.28515625" style="8" customWidth="1"/>
    <col min="15073" max="15073" width="4.85546875" style="8" customWidth="1"/>
    <col min="15074" max="15074" width="6.85546875" style="8" customWidth="1"/>
    <col min="15075" max="15075" width="7.28515625" style="8" customWidth="1"/>
    <col min="15076" max="15076" width="5.7109375" style="8" customWidth="1"/>
    <col min="15077" max="15318" width="9.140625" style="8"/>
    <col min="15319" max="15319" width="3.85546875" style="8" customWidth="1"/>
    <col min="15320" max="15320" width="33.7109375" style="8" customWidth="1"/>
    <col min="15321" max="15321" width="7.140625" style="8" customWidth="1"/>
    <col min="15322" max="15322" width="6.7109375" style="8" customWidth="1"/>
    <col min="15323" max="15327" width="7.140625" style="8" customWidth="1"/>
    <col min="15328" max="15328" width="6.28515625" style="8" customWidth="1"/>
    <col min="15329" max="15329" width="4.85546875" style="8" customWidth="1"/>
    <col min="15330" max="15330" width="6.85546875" style="8" customWidth="1"/>
    <col min="15331" max="15331" width="7.28515625" style="8" customWidth="1"/>
    <col min="15332" max="15332" width="5.7109375" style="8" customWidth="1"/>
    <col min="15333" max="15574" width="9.140625" style="8"/>
    <col min="15575" max="15575" width="3.85546875" style="8" customWidth="1"/>
    <col min="15576" max="15576" width="33.7109375" style="8" customWidth="1"/>
    <col min="15577" max="15577" width="7.140625" style="8" customWidth="1"/>
    <col min="15578" max="15578" width="6.7109375" style="8" customWidth="1"/>
    <col min="15579" max="15583" width="7.140625" style="8" customWidth="1"/>
    <col min="15584" max="15584" width="6.28515625" style="8" customWidth="1"/>
    <col min="15585" max="15585" width="4.85546875" style="8" customWidth="1"/>
    <col min="15586" max="15586" width="6.85546875" style="8" customWidth="1"/>
    <col min="15587" max="15587" width="7.28515625" style="8" customWidth="1"/>
    <col min="15588" max="15588" width="5.7109375" style="8" customWidth="1"/>
    <col min="15589" max="15830" width="9.140625" style="8"/>
    <col min="15831" max="15831" width="3.85546875" style="8" customWidth="1"/>
    <col min="15832" max="15832" width="33.7109375" style="8" customWidth="1"/>
    <col min="15833" max="15833" width="7.140625" style="8" customWidth="1"/>
    <col min="15834" max="15834" width="6.7109375" style="8" customWidth="1"/>
    <col min="15835" max="15839" width="7.140625" style="8" customWidth="1"/>
    <col min="15840" max="15840" width="6.28515625" style="8" customWidth="1"/>
    <col min="15841" max="15841" width="4.85546875" style="8" customWidth="1"/>
    <col min="15842" max="15842" width="6.85546875" style="8" customWidth="1"/>
    <col min="15843" max="15843" width="7.28515625" style="8" customWidth="1"/>
    <col min="15844" max="15844" width="5.7109375" style="8" customWidth="1"/>
    <col min="15845" max="16086" width="9.140625" style="8"/>
    <col min="16087" max="16087" width="3.85546875" style="8" customWidth="1"/>
    <col min="16088" max="16088" width="33.7109375" style="8" customWidth="1"/>
    <col min="16089" max="16089" width="7.140625" style="8" customWidth="1"/>
    <col min="16090" max="16090" width="6.7109375" style="8" customWidth="1"/>
    <col min="16091" max="16095" width="7.140625" style="8" customWidth="1"/>
    <col min="16096" max="16096" width="6.28515625" style="8" customWidth="1"/>
    <col min="16097" max="16097" width="4.85546875" style="8" customWidth="1"/>
    <col min="16098" max="16098" width="6.85546875" style="8" customWidth="1"/>
    <col min="16099" max="16099" width="7.28515625" style="8" customWidth="1"/>
    <col min="16100" max="16100" width="5.7109375" style="8" customWidth="1"/>
    <col min="16101" max="16342" width="9.140625" style="8"/>
    <col min="16343" max="16384" width="10.28515625" style="8" customWidth="1"/>
  </cols>
  <sheetData>
    <row r="1" spans="1:216" ht="18.75">
      <c r="A1" s="1428" t="s">
        <v>363</v>
      </c>
      <c r="B1" s="1428"/>
      <c r="C1" s="1428"/>
      <c r="D1" s="1428"/>
      <c r="E1" s="1428"/>
      <c r="F1" s="1428"/>
      <c r="G1" s="1428"/>
      <c r="H1" s="386"/>
      <c r="I1" s="386"/>
    </row>
    <row r="2" spans="1:216" ht="12" customHeight="1">
      <c r="C2" s="151"/>
      <c r="D2" s="151"/>
    </row>
    <row r="3" spans="1:216" hidden="1">
      <c r="B3" s="126"/>
      <c r="C3" s="42"/>
      <c r="D3" s="42"/>
      <c r="E3" s="138"/>
    </row>
    <row r="4" spans="1:216" ht="13.35" customHeight="1">
      <c r="A4" s="1594" t="s">
        <v>467</v>
      </c>
      <c r="B4" s="1594"/>
      <c r="C4" s="1594"/>
      <c r="D4" s="1594"/>
      <c r="E4" s="1594"/>
      <c r="F4" s="1594"/>
      <c r="G4" s="1594"/>
      <c r="H4" s="43"/>
    </row>
    <row r="5" spans="1:216">
      <c r="A5" s="1425" t="s">
        <v>480</v>
      </c>
      <c r="B5" s="1425"/>
      <c r="C5" s="1425"/>
      <c r="D5" s="1425"/>
      <c r="E5" s="1425"/>
      <c r="F5" s="1425"/>
      <c r="G5" s="1425"/>
      <c r="H5" s="131"/>
    </row>
    <row r="6" spans="1:216">
      <c r="A6" s="39"/>
      <c r="B6" s="39"/>
      <c r="C6" s="47"/>
      <c r="D6" s="47"/>
      <c r="E6" s="47"/>
      <c r="GZ6" s="39"/>
      <c r="HA6" s="39"/>
      <c r="HB6" s="39"/>
      <c r="HC6" s="39"/>
      <c r="HD6" s="39"/>
      <c r="HE6" s="39"/>
      <c r="HF6" s="39"/>
      <c r="HG6" s="39"/>
      <c r="HH6" s="39"/>
    </row>
    <row r="7" spans="1:216">
      <c r="A7" s="39"/>
      <c r="B7" s="44"/>
      <c r="C7" s="45"/>
      <c r="D7" s="45"/>
      <c r="E7" s="125"/>
    </row>
    <row r="8" spans="1:216">
      <c r="A8" s="39"/>
      <c r="B8" s="1116" t="s">
        <v>35</v>
      </c>
      <c r="C8" s="1102" t="s">
        <v>2</v>
      </c>
      <c r="D8" s="1102" t="s">
        <v>816</v>
      </c>
      <c r="E8" s="1116" t="s">
        <v>3</v>
      </c>
      <c r="F8" s="1096" t="s">
        <v>2637</v>
      </c>
    </row>
    <row r="9" spans="1:216">
      <c r="A9" s="39"/>
      <c r="B9" s="1117"/>
      <c r="C9" s="1103"/>
      <c r="D9" s="1103"/>
      <c r="E9" s="1117"/>
      <c r="F9" s="1096"/>
    </row>
    <row r="10" spans="1:216">
      <c r="A10" s="39"/>
      <c r="B10" s="1586" t="s">
        <v>2820</v>
      </c>
      <c r="C10" s="1587"/>
      <c r="D10" s="1587"/>
      <c r="E10" s="1588"/>
      <c r="F10" s="976" t="s">
        <v>2830</v>
      </c>
    </row>
    <row r="11" spans="1:216">
      <c r="A11" s="39"/>
      <c r="B11" s="153" t="s">
        <v>40</v>
      </c>
      <c r="C11" s="121" t="s">
        <v>98</v>
      </c>
      <c r="D11" s="405" t="s">
        <v>324</v>
      </c>
      <c r="E11" s="140" t="s">
        <v>7</v>
      </c>
      <c r="F11" s="105">
        <f>_xlfn.XLOOKUP(K11,[1]VIII_CII_A_3_local4!$AI:$AI,[1]VIII_CII_A_3_local4!$T:$T)</f>
        <v>2.5073965124999997</v>
      </c>
      <c r="K11" s="852" t="s">
        <v>2396</v>
      </c>
    </row>
    <row r="12" spans="1:216">
      <c r="A12" s="39"/>
      <c r="B12" s="153" t="s">
        <v>41</v>
      </c>
      <c r="C12" s="121" t="s">
        <v>215</v>
      </c>
      <c r="D12" s="405" t="s">
        <v>324</v>
      </c>
      <c r="E12" s="140" t="s">
        <v>7</v>
      </c>
      <c r="F12" s="105">
        <f>_xlfn.XLOOKUP(K12,[1]VIII_CII_A_3_local4!$AI:$AI,[1]VIII_CII_A_3_local4!$T:$T)</f>
        <v>2.3322386700000002</v>
      </c>
      <c r="K12" s="852" t="s">
        <v>2397</v>
      </c>
    </row>
    <row r="13" spans="1:216">
      <c r="A13" s="39"/>
      <c r="B13" s="153" t="s">
        <v>42</v>
      </c>
      <c r="C13" s="121" t="s">
        <v>808</v>
      </c>
      <c r="D13" s="405" t="s">
        <v>324</v>
      </c>
      <c r="E13" s="140" t="s">
        <v>7</v>
      </c>
      <c r="F13" s="105">
        <f>_xlfn.XLOOKUP(K13,[1]VIII_CII_A_3_local4!$AI:$AI,[1]VIII_CII_A_3_local4!$T:$T)</f>
        <v>2.3322386700000002</v>
      </c>
      <c r="K13" s="852" t="s">
        <v>2398</v>
      </c>
    </row>
    <row r="14" spans="1:216" s="137" customFormat="1" ht="13.5" customHeight="1">
      <c r="A14" s="83"/>
      <c r="B14" s="153" t="s">
        <v>44</v>
      </c>
      <c r="C14" s="144" t="s">
        <v>809</v>
      </c>
      <c r="D14" s="377" t="s">
        <v>324</v>
      </c>
      <c r="E14" s="140" t="s">
        <v>7</v>
      </c>
      <c r="F14" s="435">
        <f>_xlfn.XLOOKUP(K14,[1]VIII_CII_A_3_local4!$AI:$AI,[1]VIII_CII_A_3_local4!$T:$T)</f>
        <v>2.1328199999999997</v>
      </c>
      <c r="G14" s="173"/>
      <c r="H14" s="83"/>
      <c r="I14" s="83"/>
      <c r="J14" s="83"/>
      <c r="K14" s="852" t="s">
        <v>2399</v>
      </c>
      <c r="L14" s="83"/>
      <c r="M14" s="83"/>
      <c r="N14" s="83"/>
      <c r="O14" s="83"/>
      <c r="P14" s="83"/>
      <c r="Q14" s="83"/>
      <c r="R14" s="83"/>
      <c r="S14" s="83"/>
      <c r="T14" s="83"/>
      <c r="U14" s="83"/>
      <c r="V14" s="83"/>
      <c r="W14" s="83"/>
      <c r="X14" s="83"/>
      <c r="Y14" s="83"/>
      <c r="Z14" s="83"/>
      <c r="AA14" s="83"/>
      <c r="AB14" s="83"/>
      <c r="AC14" s="83"/>
      <c r="AD14" s="83"/>
      <c r="AE14" s="83"/>
      <c r="AF14" s="83"/>
      <c r="AG14" s="83"/>
      <c r="AH14" s="83"/>
      <c r="AI14" s="83"/>
      <c r="AJ14" s="83"/>
      <c r="AK14" s="83"/>
      <c r="AL14" s="83"/>
      <c r="AM14" s="83"/>
      <c r="AN14" s="83"/>
      <c r="AO14" s="83"/>
      <c r="AP14" s="83"/>
      <c r="AQ14" s="83"/>
      <c r="AR14" s="83"/>
      <c r="AS14" s="83"/>
      <c r="AT14" s="83"/>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c r="CC14" s="83"/>
      <c r="CD14" s="83"/>
      <c r="CE14" s="83"/>
      <c r="CF14" s="83"/>
      <c r="CG14" s="83"/>
      <c r="CH14" s="83"/>
      <c r="CI14" s="83"/>
      <c r="CJ14" s="83"/>
      <c r="CK14" s="83"/>
      <c r="CL14" s="83"/>
      <c r="CM14" s="83"/>
      <c r="CN14" s="83"/>
      <c r="CO14" s="83"/>
      <c r="CP14" s="83"/>
      <c r="CQ14" s="83"/>
      <c r="CR14" s="83"/>
      <c r="CS14" s="83"/>
      <c r="CT14" s="83"/>
      <c r="CU14" s="83"/>
      <c r="CV14" s="83"/>
      <c r="CW14" s="83"/>
      <c r="CX14" s="83"/>
      <c r="CY14" s="83"/>
      <c r="CZ14" s="83"/>
      <c r="DA14" s="83"/>
      <c r="DB14" s="83"/>
      <c r="DC14" s="83"/>
      <c r="DD14" s="83"/>
      <c r="DE14" s="83"/>
      <c r="DF14" s="83"/>
      <c r="DG14" s="83"/>
      <c r="DH14" s="83"/>
      <c r="DI14" s="83"/>
      <c r="DJ14" s="83"/>
      <c r="DK14" s="83"/>
      <c r="DL14" s="83"/>
      <c r="DM14" s="83"/>
      <c r="DN14" s="83"/>
      <c r="DO14" s="83"/>
      <c r="DP14" s="83"/>
      <c r="DQ14" s="83"/>
      <c r="DR14" s="83"/>
      <c r="DS14" s="83"/>
      <c r="DT14" s="83"/>
      <c r="DU14" s="83"/>
      <c r="DV14" s="83"/>
      <c r="DW14" s="83"/>
      <c r="DX14" s="83"/>
      <c r="DY14" s="83"/>
      <c r="DZ14" s="83"/>
      <c r="EA14" s="83"/>
      <c r="EB14" s="83"/>
      <c r="EC14" s="83"/>
      <c r="ED14" s="83"/>
      <c r="EE14" s="83"/>
      <c r="EF14" s="83"/>
      <c r="EG14" s="83"/>
      <c r="EH14" s="83"/>
      <c r="EI14" s="83"/>
      <c r="EJ14" s="83"/>
      <c r="EK14" s="83"/>
      <c r="EL14" s="83"/>
      <c r="EM14" s="83"/>
      <c r="EN14" s="83"/>
      <c r="EO14" s="83"/>
      <c r="EP14" s="83"/>
      <c r="EQ14" s="83"/>
      <c r="ER14" s="83"/>
      <c r="ES14" s="83"/>
      <c r="ET14" s="83"/>
      <c r="EU14" s="83"/>
      <c r="EV14" s="83"/>
      <c r="EW14" s="83"/>
      <c r="EX14" s="83"/>
      <c r="EY14" s="83"/>
      <c r="EZ14" s="83"/>
      <c r="FA14" s="83"/>
      <c r="FB14" s="83"/>
      <c r="FC14" s="83"/>
      <c r="FD14" s="83"/>
      <c r="FE14" s="83"/>
      <c r="FF14" s="83"/>
      <c r="FG14" s="83"/>
      <c r="FH14" s="83"/>
      <c r="FI14" s="83"/>
      <c r="FJ14" s="83"/>
      <c r="FK14" s="83"/>
      <c r="FL14" s="83"/>
      <c r="FM14" s="83"/>
      <c r="FN14" s="83"/>
      <c r="FO14" s="83"/>
      <c r="FP14" s="83"/>
      <c r="FQ14" s="83"/>
      <c r="FR14" s="83"/>
      <c r="FS14" s="83"/>
      <c r="FT14" s="83"/>
      <c r="FU14" s="83"/>
      <c r="FV14" s="83"/>
      <c r="FW14" s="83"/>
      <c r="FX14" s="83"/>
      <c r="FY14" s="83"/>
      <c r="FZ14" s="83"/>
      <c r="GA14" s="83"/>
      <c r="GB14" s="83"/>
      <c r="GC14" s="83"/>
      <c r="GD14" s="83"/>
      <c r="GE14" s="83"/>
      <c r="GF14" s="83"/>
      <c r="GG14" s="83"/>
      <c r="GH14" s="83"/>
      <c r="GI14" s="83"/>
      <c r="GJ14" s="83"/>
      <c r="GK14" s="83"/>
      <c r="GL14" s="83"/>
      <c r="GM14" s="83"/>
      <c r="GN14" s="83"/>
      <c r="GO14" s="83"/>
      <c r="GP14" s="83"/>
      <c r="GQ14" s="83"/>
      <c r="GR14" s="83"/>
      <c r="GS14" s="83"/>
      <c r="GT14" s="83"/>
      <c r="GU14" s="83"/>
      <c r="GV14" s="83"/>
      <c r="GW14" s="83"/>
      <c r="GX14" s="83"/>
      <c r="GY14" s="83"/>
    </row>
    <row r="15" spans="1:216">
      <c r="A15" s="39"/>
      <c r="B15" s="153" t="s">
        <v>46</v>
      </c>
      <c r="C15" s="142" t="s">
        <v>810</v>
      </c>
      <c r="D15" s="405" t="s">
        <v>324</v>
      </c>
      <c r="E15" s="152" t="s">
        <v>7</v>
      </c>
      <c r="F15" s="105">
        <f>_xlfn.XLOOKUP(K15,[1]VIII_CII_A_3_local4!$AI:$AI,[1]VIII_CII_A_3_local4!$T:$T)</f>
        <v>2.0826987300000002</v>
      </c>
      <c r="H15" s="160"/>
      <c r="K15" s="852" t="s">
        <v>2400</v>
      </c>
    </row>
    <row r="16" spans="1:216">
      <c r="A16" s="39"/>
      <c r="B16" s="155" t="s">
        <v>48</v>
      </c>
      <c r="C16" s="142" t="s">
        <v>1029</v>
      </c>
      <c r="D16" s="405" t="s">
        <v>324</v>
      </c>
      <c r="E16" s="140" t="s">
        <v>7</v>
      </c>
      <c r="F16" s="105">
        <f>_xlfn.XLOOKUP(K16,[1]VIII_CII_A_3_local4!$AI:$AI,[1]VIII_CII_A_3_local4!$T:$T)</f>
        <v>1.8364030795774644</v>
      </c>
      <c r="K16" s="852" t="s">
        <v>2401</v>
      </c>
    </row>
    <row r="17" spans="1:219">
      <c r="A17" s="39"/>
      <c r="B17" s="1586" t="s">
        <v>2821</v>
      </c>
      <c r="C17" s="1587"/>
      <c r="D17" s="1587"/>
      <c r="E17" s="1588"/>
      <c r="F17" s="743" t="s">
        <v>19</v>
      </c>
      <c r="GZ17" s="39"/>
      <c r="HA17" s="39"/>
      <c r="HB17" s="39"/>
      <c r="HC17" s="39"/>
      <c r="HD17" s="39"/>
      <c r="HE17" s="39"/>
      <c r="HF17" s="39"/>
      <c r="HG17" s="39"/>
      <c r="HH17" s="39"/>
      <c r="HI17" s="39"/>
      <c r="HJ17" s="39"/>
      <c r="HK17" s="39"/>
    </row>
    <row r="18" spans="1:219">
      <c r="A18" s="39"/>
      <c r="B18" s="1402" t="s">
        <v>50</v>
      </c>
      <c r="C18" s="1401" t="s">
        <v>871</v>
      </c>
      <c r="D18" s="405" t="s">
        <v>870</v>
      </c>
      <c r="E18" s="140" t="s">
        <v>7</v>
      </c>
      <c r="F18" s="437">
        <f>_xlfn.XLOOKUP(K18,[1]VIII_CII_A_3_local4!$AI:$AI,[1]VIII_CII_A_3_local4!$T:$T)</f>
        <v>1.60077952125</v>
      </c>
      <c r="K18" s="866" t="s">
        <v>2402</v>
      </c>
    </row>
    <row r="19" spans="1:219">
      <c r="A19" s="39"/>
      <c r="B19" s="1389"/>
      <c r="C19" s="1094"/>
      <c r="D19" s="123" t="s">
        <v>89</v>
      </c>
      <c r="E19" s="140" t="s">
        <v>7</v>
      </c>
      <c r="F19" s="437">
        <f>_xlfn.XLOOKUP(K19,[1]VIII_CII_A_3_local4!$AI:$AI,[1]VIII_CII_A_3_local4!$T:$T)</f>
        <v>1.5165853302600005</v>
      </c>
      <c r="K19" s="866" t="s">
        <v>2403</v>
      </c>
    </row>
    <row r="20" spans="1:219">
      <c r="A20" s="39"/>
      <c r="B20" s="1390"/>
      <c r="C20" s="1095"/>
      <c r="D20" s="123" t="s">
        <v>90</v>
      </c>
      <c r="E20" s="140" t="s">
        <v>7</v>
      </c>
      <c r="F20" s="437">
        <f>_xlfn.XLOOKUP(K20,[1]VIII_CII_A_3_local4!$AI:$AI,[1]VIII_CII_A_3_local4!$T:$T)</f>
        <v>1.3787139366000003</v>
      </c>
      <c r="K20" s="866" t="s">
        <v>2404</v>
      </c>
    </row>
    <row r="21" spans="1:219">
      <c r="A21" s="39"/>
      <c r="B21" s="1401">
        <v>8</v>
      </c>
      <c r="C21" s="1401" t="s">
        <v>813</v>
      </c>
      <c r="D21" s="405" t="s">
        <v>870</v>
      </c>
      <c r="E21" s="140" t="s">
        <v>7</v>
      </c>
      <c r="F21" s="437">
        <f>_xlfn.XLOOKUP(K21,[1]VIII_CII_A_3_local4!$AI:$AI,[1]VIII_CII_A_3_local4!$T:$T)</f>
        <v>1.554154875</v>
      </c>
      <c r="K21" s="866" t="s">
        <v>2405</v>
      </c>
    </row>
    <row r="22" spans="1:219" ht="14.25" customHeight="1">
      <c r="A22" s="39"/>
      <c r="B22" s="1094"/>
      <c r="C22" s="1094"/>
      <c r="D22" s="123" t="s">
        <v>89</v>
      </c>
      <c r="E22" s="140" t="s">
        <v>7</v>
      </c>
      <c r="F22" s="437">
        <f>_xlfn.XLOOKUP(K22,[1]VIII_CII_A_3_local4!$AI:$AI,[1]VIII_CII_A_3_local4!$T:$T)</f>
        <v>1.4724129420000007</v>
      </c>
      <c r="K22" s="866" t="s">
        <v>2406</v>
      </c>
    </row>
    <row r="23" spans="1:219" ht="15.75" customHeight="1">
      <c r="A23" s="39"/>
      <c r="B23" s="1094"/>
      <c r="C23" s="1094"/>
      <c r="D23" s="123" t="s">
        <v>90</v>
      </c>
      <c r="E23" s="140" t="s">
        <v>7</v>
      </c>
      <c r="F23" s="437">
        <f>_xlfn.XLOOKUP(K23,[1]VIII_CII_A_3_local4!$AI:$AI,[1]VIII_CII_A_3_local4!$T:$T)</f>
        <v>1.3385572200000004</v>
      </c>
      <c r="K23" s="866" t="s">
        <v>2407</v>
      </c>
    </row>
    <row r="24" spans="1:219">
      <c r="A24" s="39"/>
      <c r="B24" s="1095"/>
      <c r="C24" s="1095"/>
      <c r="D24" s="63" t="s">
        <v>387</v>
      </c>
      <c r="E24" s="140" t="s">
        <v>7</v>
      </c>
      <c r="F24" s="437">
        <f>_xlfn.XLOOKUP(K24,[1]VIII_CII_A_3_local4!$AI:$AI,[1]VIII_CII_A_3_local4!$T:$T)</f>
        <v>1.270359</v>
      </c>
      <c r="K24" s="866" t="s">
        <v>2408</v>
      </c>
    </row>
    <row r="25" spans="1:219">
      <c r="A25" s="39"/>
      <c r="B25" s="1402" t="s">
        <v>54</v>
      </c>
      <c r="C25" s="1601" t="s">
        <v>814</v>
      </c>
      <c r="D25" s="405" t="s">
        <v>870</v>
      </c>
      <c r="E25" s="156" t="s">
        <v>7</v>
      </c>
      <c r="F25" s="437">
        <f>_xlfn.XLOOKUP(K25,[1]VIII_CII_A_3_local4!$AI:$AI,[1]VIII_CII_A_3_local4!$T:$T)</f>
        <v>1.554154875</v>
      </c>
      <c r="K25" s="866" t="s">
        <v>2409</v>
      </c>
    </row>
    <row r="26" spans="1:219">
      <c r="A26" s="39"/>
      <c r="B26" s="1389"/>
      <c r="C26" s="1590"/>
      <c r="D26" s="123" t="s">
        <v>89</v>
      </c>
      <c r="E26" s="156" t="s">
        <v>7</v>
      </c>
      <c r="F26" s="437">
        <f>_xlfn.XLOOKUP(K26,[1]VIII_CII_A_3_local4!$AI:$AI,[1]VIII_CII_A_3_local4!$T:$T)</f>
        <v>1.4724129420000007</v>
      </c>
      <c r="K26" s="866" t="s">
        <v>2410</v>
      </c>
    </row>
    <row r="27" spans="1:219">
      <c r="A27" s="39"/>
      <c r="B27" s="1389"/>
      <c r="C27" s="1590"/>
      <c r="D27" s="123" t="s">
        <v>90</v>
      </c>
      <c r="E27" s="156" t="s">
        <v>7</v>
      </c>
      <c r="F27" s="437">
        <f>_xlfn.XLOOKUP(K27,[1]VIII_CII_A_3_local4!$AI:$AI,[1]VIII_CII_A_3_local4!$T:$T)</f>
        <v>1.3385572200000004</v>
      </c>
      <c r="K27" s="866" t="s">
        <v>2411</v>
      </c>
    </row>
    <row r="28" spans="1:219">
      <c r="A28" s="39"/>
      <c r="B28" s="1390"/>
      <c r="C28" s="1591"/>
      <c r="D28" s="63" t="s">
        <v>387</v>
      </c>
      <c r="E28" s="156" t="s">
        <v>7</v>
      </c>
      <c r="F28" s="437">
        <f>_xlfn.XLOOKUP(K28,[1]VIII_CII_A_3_local4!$AI:$AI,[1]VIII_CII_A_3_local4!$T:$T)</f>
        <v>1.270359</v>
      </c>
      <c r="K28" s="866" t="s">
        <v>2412</v>
      </c>
    </row>
    <row r="29" spans="1:219">
      <c r="A29" s="39"/>
      <c r="B29" s="1402" t="s">
        <v>260</v>
      </c>
      <c r="C29" s="1401" t="s">
        <v>1131</v>
      </c>
      <c r="D29" s="405" t="s">
        <v>870</v>
      </c>
      <c r="E29" s="140" t="s">
        <v>32</v>
      </c>
      <c r="F29" s="437">
        <f>_xlfn.XLOOKUP(K29,[1]VIII_CII_A_3_local4!$AI:$AI,[1]VIII_CII_A_3_local4!$T:$T)</f>
        <v>1.2670933275</v>
      </c>
      <c r="K29" s="866" t="s">
        <v>2413</v>
      </c>
    </row>
    <row r="30" spans="1:219">
      <c r="A30" s="39"/>
      <c r="B30" s="1389"/>
      <c r="C30" s="1094"/>
      <c r="D30" s="123" t="s">
        <v>89</v>
      </c>
      <c r="E30" s="140" t="s">
        <v>32</v>
      </c>
      <c r="F30" s="437">
        <f>_xlfn.XLOOKUP(K30,[1]VIII_CII_A_3_local4!$AI:$AI,[1]VIII_CII_A_3_local4!$T:$T)</f>
        <v>1.2004496103600004</v>
      </c>
      <c r="K30" s="866" t="s">
        <v>2414</v>
      </c>
    </row>
    <row r="31" spans="1:219">
      <c r="A31" s="39"/>
      <c r="B31" s="1389"/>
      <c r="C31" s="1094"/>
      <c r="D31" s="123" t="s">
        <v>90</v>
      </c>
      <c r="E31" s="140" t="s">
        <v>32</v>
      </c>
      <c r="F31" s="437">
        <f>_xlfn.XLOOKUP(K31,[1]VIII_CII_A_3_local4!$AI:$AI,[1]VIII_CII_A_3_local4!$T:$T)</f>
        <v>1.1338367040000004</v>
      </c>
      <c r="K31" s="866" t="s">
        <v>2415</v>
      </c>
    </row>
    <row r="32" spans="1:219">
      <c r="A32" s="39"/>
      <c r="B32" s="1390"/>
      <c r="C32" s="1095"/>
      <c r="D32" s="63" t="s">
        <v>387</v>
      </c>
      <c r="E32" s="140" t="s">
        <v>32</v>
      </c>
      <c r="F32" s="437">
        <f>_xlfn.XLOOKUP(K32,[1]VIII_CII_A_3_local4!$AI:$AI,[1]VIII_CII_A_3_local4!$T:$T)</f>
        <v>1.108067688</v>
      </c>
      <c r="K32" s="866" t="s">
        <v>2416</v>
      </c>
    </row>
    <row r="33" spans="1:11">
      <c r="A33" s="39"/>
      <c r="B33" s="1402" t="s">
        <v>261</v>
      </c>
      <c r="C33" s="1401" t="s">
        <v>1130</v>
      </c>
      <c r="D33" s="405" t="s">
        <v>870</v>
      </c>
      <c r="E33" s="140" t="s">
        <v>33</v>
      </c>
      <c r="F33" s="437">
        <f>_xlfn.XLOOKUP(K33,[1]VIII_CII_A_3_local4!$AI:$AI,[1]VIII_CII_A_3_local4!$T:$T)</f>
        <v>1.2227450610375001</v>
      </c>
      <c r="K33" s="866" t="s">
        <v>2417</v>
      </c>
    </row>
    <row r="34" spans="1:11">
      <c r="A34" s="39"/>
      <c r="B34" s="1389"/>
      <c r="C34" s="1094"/>
      <c r="D34" s="123" t="s">
        <v>89</v>
      </c>
      <c r="E34" s="140" t="s">
        <v>33</v>
      </c>
      <c r="F34" s="437">
        <f>_xlfn.XLOOKUP(K34,[1]VIII_CII_A_3_local4!$AI:$AI,[1]VIII_CII_A_3_local4!$T:$T)</f>
        <v>1.1584338739974003</v>
      </c>
      <c r="K34" s="866" t="s">
        <v>2418</v>
      </c>
    </row>
    <row r="35" spans="1:11">
      <c r="A35" s="39"/>
      <c r="B35" s="1389"/>
      <c r="C35" s="1094"/>
      <c r="D35" s="123" t="s">
        <v>90</v>
      </c>
      <c r="E35" s="140" t="s">
        <v>33</v>
      </c>
      <c r="F35" s="437">
        <f>_xlfn.XLOOKUP(K35,[1]VIII_CII_A_3_local4!$AI:$AI,[1]VIII_CII_A_3_local4!$T:$T)</f>
        <v>1.0941524193600003</v>
      </c>
      <c r="K35" s="866" t="s">
        <v>2419</v>
      </c>
    </row>
    <row r="36" spans="1:11">
      <c r="A36" s="39"/>
      <c r="B36" s="1390"/>
      <c r="C36" s="1095"/>
      <c r="D36" s="63" t="s">
        <v>387</v>
      </c>
      <c r="E36" s="140" t="s">
        <v>33</v>
      </c>
      <c r="F36" s="437">
        <f>_xlfn.XLOOKUP(K36,[1]VIII_CII_A_3_local4!$AI:$AI,[1]VIII_CII_A_3_local4!$T:$T)</f>
        <v>1.0637449804800001</v>
      </c>
      <c r="K36" s="866" t="s">
        <v>2420</v>
      </c>
    </row>
    <row r="37" spans="1:11">
      <c r="A37" s="39"/>
      <c r="B37" s="1402" t="s">
        <v>262</v>
      </c>
      <c r="C37" s="1403" t="s">
        <v>874</v>
      </c>
      <c r="D37" s="123" t="s">
        <v>89</v>
      </c>
      <c r="E37" s="140" t="s">
        <v>33</v>
      </c>
      <c r="F37" s="437">
        <f>_xlfn.XLOOKUP(K37,[1]VIII_CII_A_3_local4!$AI:$AI,[1]VIII_CII_A_3_local4!$T:$T)</f>
        <v>1.2227913114417002</v>
      </c>
      <c r="K37" s="866" t="s">
        <v>2421</v>
      </c>
    </row>
    <row r="38" spans="1:11">
      <c r="A38" s="39"/>
      <c r="B38" s="1389"/>
      <c r="C38" s="1191"/>
      <c r="D38" s="123" t="s">
        <v>90</v>
      </c>
      <c r="E38" s="140" t="s">
        <v>157</v>
      </c>
      <c r="F38" s="437">
        <f>_xlfn.XLOOKUP(K38,[1]VIII_CII_A_3_local4!$AI:$AI,[1]VIII_CII_A_3_local4!$T:$T)</f>
        <v>1.1549386648800002</v>
      </c>
      <c r="K38" s="866" t="s">
        <v>2422</v>
      </c>
    </row>
    <row r="39" spans="1:11">
      <c r="A39" s="39"/>
      <c r="B39" s="1390"/>
      <c r="C39" s="1192"/>
      <c r="D39" s="63" t="s">
        <v>387</v>
      </c>
      <c r="E39" s="140" t="s">
        <v>157</v>
      </c>
      <c r="F39" s="437">
        <f>_xlfn.XLOOKUP(K39,[1]VIII_CII_A_3_local4!$AI:$AI,[1]VIII_CII_A_3_local4!$T:$T)</f>
        <v>1.1228419238399998</v>
      </c>
      <c r="K39" s="866" t="s">
        <v>2423</v>
      </c>
    </row>
    <row r="40" spans="1:11" ht="25.5" customHeight="1">
      <c r="A40" s="39"/>
      <c r="B40" s="1593" t="s">
        <v>264</v>
      </c>
      <c r="C40" s="1401" t="s">
        <v>818</v>
      </c>
      <c r="D40" s="405" t="s">
        <v>870</v>
      </c>
      <c r="E40" s="140" t="s">
        <v>33</v>
      </c>
      <c r="F40" s="437">
        <f>_xlfn.XLOOKUP(K40,[1]VIII_CII_A_3_local4!$AI:$AI,[1]VIII_CII_A_3_local4!$T:$T)</f>
        <v>1.2227913114417002</v>
      </c>
      <c r="K40" s="866" t="s">
        <v>2424</v>
      </c>
    </row>
    <row r="41" spans="1:11">
      <c r="A41" s="39"/>
      <c r="B41" s="1593"/>
      <c r="C41" s="1094"/>
      <c r="D41" s="123" t="s">
        <v>89</v>
      </c>
      <c r="E41" s="140" t="s">
        <v>157</v>
      </c>
      <c r="F41" s="437">
        <f>_xlfn.XLOOKUP(K41,[1]VIII_CII_A_3_local4!$AI:$AI,[1]VIII_CII_A_3_local4!$T:$T)</f>
        <v>1.1549386648800002</v>
      </c>
      <c r="K41" s="866" t="s">
        <v>2425</v>
      </c>
    </row>
    <row r="42" spans="1:11">
      <c r="A42" s="39"/>
      <c r="B42" s="1593"/>
      <c r="C42" s="1095"/>
      <c r="D42" s="63" t="s">
        <v>387</v>
      </c>
      <c r="E42" s="140" t="s">
        <v>157</v>
      </c>
      <c r="F42" s="437">
        <f>_xlfn.XLOOKUP(K42,[1]VIII_CII_A_3_local4!$AI:$AI,[1]VIII_CII_A_3_local4!$T:$T)</f>
        <v>1.1228419238399998</v>
      </c>
      <c r="K42" s="866" t="s">
        <v>2426</v>
      </c>
    </row>
    <row r="43" spans="1:11">
      <c r="A43" s="39"/>
      <c r="B43" s="1608" t="s">
        <v>265</v>
      </c>
      <c r="C43" s="1403" t="s">
        <v>468</v>
      </c>
      <c r="D43" s="123" t="s">
        <v>89</v>
      </c>
      <c r="E43" s="140" t="s">
        <v>157</v>
      </c>
      <c r="F43" s="437">
        <f>_xlfn.XLOOKUP(K43,[1]VIII_CII_A_3_local4!$AI:$AI,[1]VIII_CII_A_3_local4!$T:$T)</f>
        <v>1.1549386648800002</v>
      </c>
      <c r="K43" s="866" t="s">
        <v>2427</v>
      </c>
    </row>
    <row r="44" spans="1:11">
      <c r="A44" s="39"/>
      <c r="B44" s="1608"/>
      <c r="C44" s="1192"/>
      <c r="D44" s="63" t="s">
        <v>387</v>
      </c>
      <c r="E44" s="140" t="s">
        <v>157</v>
      </c>
      <c r="F44" s="437">
        <f>_xlfn.XLOOKUP(K44,[1]VIII_CII_A_3_local4!$AI:$AI,[1]VIII_CII_A_3_local4!$T:$T)</f>
        <v>1.1228419238399998</v>
      </c>
      <c r="K44" s="866" t="s">
        <v>2428</v>
      </c>
    </row>
    <row r="45" spans="1:11">
      <c r="A45" s="39"/>
      <c r="B45" s="1593" t="s">
        <v>266</v>
      </c>
      <c r="C45" s="1403" t="s">
        <v>819</v>
      </c>
      <c r="D45" s="123" t="s">
        <v>89</v>
      </c>
      <c r="E45" s="140" t="s">
        <v>33</v>
      </c>
      <c r="F45" s="437">
        <f>_xlfn.XLOOKUP(K45,[1]VIII_CII_A_3_local4!$AI:$AI,[1]VIII_CII_A_3_local4!$T:$T)</f>
        <v>1.2227913114417002</v>
      </c>
      <c r="K45" s="866" t="s">
        <v>2429</v>
      </c>
    </row>
    <row r="46" spans="1:11">
      <c r="A46" s="39"/>
      <c r="B46" s="1593"/>
      <c r="C46" s="1192"/>
      <c r="D46" s="123" t="s">
        <v>90</v>
      </c>
      <c r="E46" s="140" t="s">
        <v>33</v>
      </c>
      <c r="F46" s="437">
        <f>_xlfn.XLOOKUP(K46,[1]VIII_CII_A_3_local4!$AI:$AI,[1]VIII_CII_A_3_local4!$T:$T)</f>
        <v>1.1549386648800002</v>
      </c>
      <c r="K46" s="866" t="s">
        <v>2430</v>
      </c>
    </row>
    <row r="47" spans="1:11">
      <c r="A47" s="39"/>
      <c r="B47" s="1593" t="s">
        <v>268</v>
      </c>
      <c r="C47" s="1403" t="s">
        <v>875</v>
      </c>
      <c r="D47" s="123" t="s">
        <v>89</v>
      </c>
      <c r="E47" s="140" t="s">
        <v>33</v>
      </c>
      <c r="F47" s="437">
        <f>_xlfn.XLOOKUP(K47,[1]VIII_CII_A_3_local4!$AI:$AI,[1]VIII_CII_A_3_local4!$T:$T)</f>
        <v>1.2227913114417002</v>
      </c>
      <c r="K47" s="866" t="s">
        <v>2431</v>
      </c>
    </row>
    <row r="48" spans="1:11">
      <c r="A48" s="39"/>
      <c r="B48" s="1593"/>
      <c r="C48" s="1192"/>
      <c r="D48" s="123" t="s">
        <v>90</v>
      </c>
      <c r="E48" s="140" t="s">
        <v>33</v>
      </c>
      <c r="F48" s="437">
        <f>_xlfn.XLOOKUP(K48,[1]VIII_CII_A_3_local4!$AI:$AI,[1]VIII_CII_A_3_local4!$T:$T)</f>
        <v>1.1549386648800002</v>
      </c>
      <c r="K48" s="866" t="s">
        <v>2432</v>
      </c>
    </row>
    <row r="49" spans="1:14">
      <c r="A49" s="39"/>
      <c r="B49" s="1593" t="s">
        <v>269</v>
      </c>
      <c r="C49" s="1403" t="s">
        <v>820</v>
      </c>
      <c r="D49" s="123" t="s">
        <v>89</v>
      </c>
      <c r="E49" s="140" t="s">
        <v>157</v>
      </c>
      <c r="F49" s="437">
        <f>_xlfn.XLOOKUP(K49,[1]VIII_CII_A_3_local4!$AI:$AI,[1]VIII_CII_A_3_local4!$T:$T)</f>
        <v>1.1549386648800002</v>
      </c>
      <c r="K49" s="866" t="s">
        <v>2433</v>
      </c>
    </row>
    <row r="50" spans="1:14">
      <c r="A50" s="39"/>
      <c r="B50" s="1593"/>
      <c r="C50" s="1192"/>
      <c r="D50" s="63" t="s">
        <v>387</v>
      </c>
      <c r="E50" s="140" t="s">
        <v>157</v>
      </c>
      <c r="F50" s="437">
        <f>_xlfn.XLOOKUP(K50,[1]VIII_CII_A_3_local4!$AI:$AI,[1]VIII_CII_A_3_local4!$T:$T)</f>
        <v>1.1228419238399998</v>
      </c>
      <c r="K50" s="866" t="s">
        <v>2434</v>
      </c>
    </row>
    <row r="51" spans="1:14">
      <c r="A51" s="39"/>
      <c r="B51" s="54" t="s">
        <v>271</v>
      </c>
      <c r="C51" s="140" t="s">
        <v>469</v>
      </c>
      <c r="D51" s="405" t="s">
        <v>324</v>
      </c>
      <c r="E51" s="140" t="s">
        <v>157</v>
      </c>
      <c r="F51" s="437">
        <f>_xlfn.XLOOKUP(K51,[1]VIII_CII_A_3_local4!$AI:$AI,[1]VIII_CII_A_3_local4!$T:$T)</f>
        <v>1.2227913114417002</v>
      </c>
      <c r="K51" s="866" t="s">
        <v>2435</v>
      </c>
    </row>
    <row r="52" spans="1:14" ht="24.75" customHeight="1">
      <c r="A52" s="39"/>
      <c r="B52" s="54" t="s">
        <v>272</v>
      </c>
      <c r="C52" s="63" t="s">
        <v>821</v>
      </c>
      <c r="D52" s="405" t="s">
        <v>324</v>
      </c>
      <c r="E52" s="140" t="s">
        <v>157</v>
      </c>
      <c r="F52" s="437">
        <f>_xlfn.XLOOKUP(K52,[1]VIII_CII_A_3_local4!$AI:$AI,[1]VIII_CII_A_3_local4!$T:$T)</f>
        <v>1.1549386648800002</v>
      </c>
      <c r="K52" s="866" t="s">
        <v>2436</v>
      </c>
    </row>
    <row r="53" spans="1:14">
      <c r="A53" s="39"/>
      <c r="B53" s="54" t="s">
        <v>274</v>
      </c>
      <c r="C53" s="140" t="s">
        <v>822</v>
      </c>
      <c r="D53" s="405" t="s">
        <v>324</v>
      </c>
      <c r="E53" s="140" t="s">
        <v>157</v>
      </c>
      <c r="F53" s="437">
        <f>_xlfn.XLOOKUP(K53,[1]VIII_CII_A_3_local4!$AI:$AI,[1]VIII_CII_A_3_local4!$T:$T)</f>
        <v>1.1549386648800002</v>
      </c>
      <c r="K53" s="866" t="s">
        <v>2437</v>
      </c>
    </row>
    <row r="54" spans="1:14">
      <c r="A54" s="39"/>
      <c r="B54" s="1593" t="s">
        <v>403</v>
      </c>
      <c r="C54" s="1403" t="s">
        <v>470</v>
      </c>
      <c r="D54" s="123" t="s">
        <v>89</v>
      </c>
      <c r="E54" s="140" t="s">
        <v>157</v>
      </c>
      <c r="F54" s="437">
        <f>_xlfn.XLOOKUP(K54,[1]VIII_CII_A_3_local4!$AI:$AI,[1]VIII_CII_A_3_local4!$T:$T)</f>
        <v>1.1549386648800002</v>
      </c>
      <c r="K54" s="866" t="s">
        <v>2438</v>
      </c>
    </row>
    <row r="55" spans="1:14">
      <c r="A55" s="39"/>
      <c r="B55" s="1593"/>
      <c r="C55" s="1192"/>
      <c r="D55" s="63" t="s">
        <v>387</v>
      </c>
      <c r="E55" s="140" t="s">
        <v>157</v>
      </c>
      <c r="F55" s="437">
        <f>_xlfn.XLOOKUP(K55,[1]VIII_CII_A_3_local4!$AI:$AI,[1]VIII_CII_A_3_local4!$T:$T)</f>
        <v>1.1228419238399998</v>
      </c>
      <c r="K55" s="866" t="s">
        <v>2439</v>
      </c>
    </row>
    <row r="56" spans="1:14">
      <c r="A56" s="39"/>
      <c r="B56" s="1593" t="s">
        <v>404</v>
      </c>
      <c r="C56" s="1403" t="s">
        <v>876</v>
      </c>
      <c r="D56" s="123" t="s">
        <v>89</v>
      </c>
      <c r="E56" s="140" t="s">
        <v>157</v>
      </c>
      <c r="F56" s="437">
        <f>_xlfn.XLOOKUP(K56,[1]VIII_CII_A_3_local4!$AI:$AI,[1]VIII_CII_A_3_local4!$T:$T)</f>
        <v>1.2227913114417002</v>
      </c>
      <c r="K56" s="866" t="s">
        <v>2440</v>
      </c>
    </row>
    <row r="57" spans="1:14">
      <c r="A57" s="39"/>
      <c r="B57" s="1593"/>
      <c r="C57" s="1192"/>
      <c r="D57" s="123" t="s">
        <v>90</v>
      </c>
      <c r="E57" s="140" t="s">
        <v>157</v>
      </c>
      <c r="F57" s="437">
        <f>_xlfn.XLOOKUP(K57,[1]VIII_CII_A_3_local4!$AI:$AI,[1]VIII_CII_A_3_local4!$T:$T)</f>
        <v>1.1549386648800002</v>
      </c>
      <c r="K57" s="866" t="s">
        <v>2441</v>
      </c>
    </row>
    <row r="58" spans="1:14">
      <c r="A58" s="39"/>
      <c r="B58" s="1606" t="s">
        <v>405</v>
      </c>
      <c r="C58" s="1403" t="s">
        <v>877</v>
      </c>
      <c r="D58" s="405" t="s">
        <v>89</v>
      </c>
      <c r="E58" s="398" t="s">
        <v>157</v>
      </c>
      <c r="F58" s="977">
        <f>_xlfn.XLOOKUP(K58,[1]VIII_CII_A_3_local4!$AI:$AI,[1]VIII_CII_A_3_local4!$T:$T)</f>
        <v>1.2227913114417002</v>
      </c>
      <c r="K58" s="866" t="s">
        <v>2442</v>
      </c>
    </row>
    <row r="59" spans="1:14">
      <c r="A59" s="39"/>
      <c r="B59" s="1607"/>
      <c r="C59" s="1192"/>
      <c r="D59" s="405" t="s">
        <v>90</v>
      </c>
      <c r="E59" s="957" t="s">
        <v>157</v>
      </c>
      <c r="F59" s="977">
        <f>_xlfn.XLOOKUP(K59,[1]VIII_CII_A_3_local4!$AI:$AI,[1]VIII_CII_A_3_local4!$T:$T)</f>
        <v>1.1549386648800002</v>
      </c>
      <c r="K59" s="866" t="s">
        <v>2443</v>
      </c>
    </row>
    <row r="60" spans="1:14">
      <c r="A60" s="39"/>
      <c r="B60" s="1451" t="s">
        <v>406</v>
      </c>
      <c r="C60" s="1403" t="s">
        <v>824</v>
      </c>
      <c r="D60" s="405" t="s">
        <v>89</v>
      </c>
      <c r="E60" s="957" t="s">
        <v>157</v>
      </c>
      <c r="F60" s="977">
        <f>_xlfn.XLOOKUP(K60,[1]VIII_CII_A_3_local4!$AI:$AI,[1]VIII_CII_A_3_local4!$T:$T)</f>
        <v>1.2227913114417002</v>
      </c>
      <c r="K60" s="866" t="s">
        <v>2444</v>
      </c>
    </row>
    <row r="61" spans="1:14">
      <c r="A61" s="39"/>
      <c r="B61" s="1451"/>
      <c r="C61" s="1191"/>
      <c r="D61" s="405" t="s">
        <v>90</v>
      </c>
      <c r="E61" s="957" t="s">
        <v>157</v>
      </c>
      <c r="F61" s="977">
        <f>_xlfn.XLOOKUP(K61,[1]VIII_CII_A_3_local4!$AI:$AI,[1]VIII_CII_A_3_local4!$T:$T)</f>
        <v>1.1549386648800002</v>
      </c>
      <c r="G61" s="786"/>
      <c r="I61" s="83"/>
      <c r="K61" s="866" t="s">
        <v>2445</v>
      </c>
    </row>
    <row r="62" spans="1:14">
      <c r="A62" s="39"/>
      <c r="B62" s="1451"/>
      <c r="C62" s="1191"/>
      <c r="D62" s="405" t="s">
        <v>485</v>
      </c>
      <c r="E62" s="957" t="s">
        <v>157</v>
      </c>
      <c r="F62" s="977">
        <f>_xlfn.XLOOKUP(K62,[1]VIII_CII_A_3_local4!$AI:$AI,[1]VIII_CII_A_3_local4!$T:$T)</f>
        <v>1.1228419238399998</v>
      </c>
      <c r="G62" s="465"/>
      <c r="H62" s="465"/>
      <c r="I62" s="465"/>
      <c r="J62" s="465"/>
      <c r="K62" s="866" t="s">
        <v>2446</v>
      </c>
      <c r="L62" s="465"/>
      <c r="M62" s="465"/>
      <c r="N62" s="465"/>
    </row>
    <row r="63" spans="1:14">
      <c r="A63" s="39"/>
      <c r="B63" s="1451"/>
      <c r="C63" s="1192"/>
      <c r="D63" s="405" t="s">
        <v>823</v>
      </c>
      <c r="E63" s="957" t="s">
        <v>157</v>
      </c>
      <c r="F63" s="977">
        <f>_xlfn.XLOOKUP(K63,[1]VIII_CII_A_3_local4!$AI:$AI,[1]VIII_CII_A_3_local4!$T:$T)</f>
        <v>1.1003850853631998</v>
      </c>
      <c r="G63" s="465"/>
      <c r="H63" s="465"/>
      <c r="I63" s="465"/>
      <c r="J63" s="465"/>
      <c r="K63" s="866" t="s">
        <v>2447</v>
      </c>
      <c r="L63" s="465"/>
      <c r="M63" s="465"/>
      <c r="N63" s="465"/>
    </row>
    <row r="64" spans="1:14">
      <c r="A64" s="39"/>
      <c r="B64" s="1451" t="s">
        <v>407</v>
      </c>
      <c r="C64" s="1403" t="s">
        <v>878</v>
      </c>
      <c r="D64" s="405" t="s">
        <v>89</v>
      </c>
      <c r="E64" s="957" t="s">
        <v>157</v>
      </c>
      <c r="F64" s="977">
        <f>_xlfn.XLOOKUP(K64,[1]VIII_CII_A_3_local4!$AI:$AI,[1]VIII_CII_A_3_local4!$T:$T)</f>
        <v>1.1228419238399998</v>
      </c>
      <c r="G64" s="786"/>
      <c r="I64" s="83"/>
      <c r="K64" s="866" t="s">
        <v>2448</v>
      </c>
    </row>
    <row r="65" spans="1:221">
      <c r="A65" s="39"/>
      <c r="B65" s="1451"/>
      <c r="C65" s="1192"/>
      <c r="D65" s="405" t="s">
        <v>90</v>
      </c>
      <c r="E65" s="398" t="s">
        <v>157</v>
      </c>
      <c r="F65" s="977">
        <f>_xlfn.XLOOKUP(K65,[1]VIII_CII_A_3_local4!$AI:$AI,[1]VIII_CII_A_3_local4!$T:$T)</f>
        <v>1</v>
      </c>
      <c r="G65" s="465"/>
      <c r="H65" s="465"/>
      <c r="I65" s="465"/>
      <c r="J65" s="465"/>
      <c r="K65" s="866" t="s">
        <v>2449</v>
      </c>
      <c r="L65" s="465"/>
      <c r="M65" s="465"/>
      <c r="N65" s="465"/>
    </row>
    <row r="66" spans="1:221">
      <c r="A66" s="39"/>
      <c r="B66" s="1096" t="s">
        <v>2831</v>
      </c>
      <c r="C66" s="1096"/>
      <c r="D66" s="1096"/>
      <c r="E66" s="1096"/>
      <c r="F66" s="1096"/>
      <c r="G66" s="465"/>
      <c r="H66" s="465"/>
      <c r="I66" s="465"/>
      <c r="J66" s="465"/>
      <c r="K66" s="465"/>
      <c r="L66" s="465"/>
      <c r="M66" s="465"/>
      <c r="N66" s="465"/>
    </row>
    <row r="67" spans="1:221" s="39" customFormat="1">
      <c r="B67" s="1402" t="s">
        <v>408</v>
      </c>
      <c r="C67" s="1403" t="s">
        <v>879</v>
      </c>
      <c r="D67" s="405" t="s">
        <v>89</v>
      </c>
      <c r="E67" s="398" t="s">
        <v>157</v>
      </c>
      <c r="F67" s="977">
        <f>_xlfn.XLOOKUP(K67,[1]VIII_CII_A_3_local4!$AI:$AI,[1]VIII_CII_A_3_local4!$T:$T)</f>
        <v>1.2160360126638279</v>
      </c>
      <c r="G67" s="41"/>
      <c r="K67" s="866" t="s">
        <v>2450</v>
      </c>
      <c r="GZ67" s="8"/>
      <c r="HA67" s="8"/>
      <c r="HB67" s="8"/>
      <c r="HC67" s="8"/>
      <c r="HD67" s="8"/>
      <c r="HE67" s="8"/>
      <c r="HF67" s="8"/>
      <c r="HG67" s="8"/>
      <c r="HH67" s="8"/>
      <c r="HI67" s="8"/>
      <c r="HJ67" s="8"/>
      <c r="HK67" s="8"/>
      <c r="HL67" s="8"/>
      <c r="HM67" s="8"/>
    </row>
    <row r="68" spans="1:221" s="39" customFormat="1">
      <c r="B68" s="1389"/>
      <c r="C68" s="1191"/>
      <c r="D68" s="405" t="s">
        <v>90</v>
      </c>
      <c r="E68" s="398" t="s">
        <v>157</v>
      </c>
      <c r="F68" s="977">
        <f>_xlfn.XLOOKUP(K68,[1]VIII_CII_A_3_local4!$AI:$AI,[1]VIII_CII_A_3_local4!$T:$T)</f>
        <v>1.2127133610726752</v>
      </c>
      <c r="G68" s="41"/>
      <c r="K68" s="866" t="s">
        <v>2451</v>
      </c>
      <c r="GZ68" s="8"/>
      <c r="HA68" s="8"/>
      <c r="HB68" s="8"/>
      <c r="HC68" s="8"/>
      <c r="HD68" s="8"/>
      <c r="HE68" s="8"/>
      <c r="HF68" s="8"/>
      <c r="HG68" s="8"/>
      <c r="HH68" s="8"/>
      <c r="HI68" s="8"/>
      <c r="HJ68" s="8"/>
      <c r="HK68" s="8"/>
      <c r="HL68" s="8"/>
      <c r="HM68" s="8"/>
    </row>
    <row r="69" spans="1:221" s="39" customFormat="1">
      <c r="B69" s="1390"/>
      <c r="C69" s="1192"/>
      <c r="D69" s="405" t="s">
        <v>485</v>
      </c>
      <c r="E69" s="398" t="s">
        <v>157</v>
      </c>
      <c r="F69" s="977">
        <f>_xlfn.XLOOKUP(K69,[1]VIII_CII_A_3_local4!$AI:$AI,[1]VIII_CII_A_3_local4!$T:$T)</f>
        <v>1.14541993962</v>
      </c>
      <c r="G69" s="41"/>
      <c r="K69" s="866" t="s">
        <v>2452</v>
      </c>
      <c r="GZ69" s="8"/>
      <c r="HA69" s="8"/>
      <c r="HB69" s="8"/>
      <c r="HC69" s="8"/>
      <c r="HD69" s="8"/>
      <c r="HE69" s="8"/>
      <c r="HF69" s="8"/>
      <c r="HG69" s="8"/>
      <c r="HH69" s="8"/>
      <c r="HI69" s="8"/>
      <c r="HJ69" s="8"/>
      <c r="HK69" s="8"/>
      <c r="HL69" s="8"/>
      <c r="HM69" s="8"/>
    </row>
    <row r="70" spans="1:221">
      <c r="A70" s="39"/>
      <c r="B70" s="1096" t="s">
        <v>2832</v>
      </c>
      <c r="C70" s="1096"/>
      <c r="D70" s="1096"/>
      <c r="E70" s="1096"/>
      <c r="F70" s="1096"/>
    </row>
    <row r="71" spans="1:221" s="39" customFormat="1">
      <c r="B71" s="379" t="s">
        <v>409</v>
      </c>
      <c r="C71" s="149" t="s">
        <v>472</v>
      </c>
      <c r="D71" s="466"/>
      <c r="E71" s="140" t="s">
        <v>157</v>
      </c>
      <c r="F71" s="177">
        <f>_xlfn.XLOOKUP(K71,[1]VIII_CII_A_3_local4!$AI:$AI,[1]VIII_CII_A_3_local4!$T:$T)</f>
        <v>1.3773023096830983</v>
      </c>
      <c r="G71" s="41"/>
      <c r="K71" s="866" t="s">
        <v>2453</v>
      </c>
      <c r="GZ71" s="8"/>
      <c r="HA71" s="8"/>
      <c r="HB71" s="8"/>
      <c r="HC71" s="8"/>
      <c r="HD71" s="8"/>
      <c r="HE71" s="8"/>
      <c r="HF71" s="8"/>
      <c r="HG71" s="8"/>
      <c r="HH71" s="8"/>
      <c r="HI71" s="8"/>
      <c r="HJ71" s="8"/>
      <c r="HK71" s="8"/>
      <c r="HL71" s="8"/>
      <c r="HM71" s="8"/>
    </row>
    <row r="72" spans="1:221" s="39" customFormat="1">
      <c r="B72" s="379" t="s">
        <v>410</v>
      </c>
      <c r="C72" s="149" t="s">
        <v>473</v>
      </c>
      <c r="D72" s="466"/>
      <c r="E72" s="140" t="s">
        <v>157</v>
      </c>
      <c r="F72" s="177">
        <f>_xlfn.XLOOKUP(K72,[1]VIII_CII_A_3_local4!$AI:$AI,[1]VIII_CII_A_3_local4!$T:$T)</f>
        <v>1.3084371941989432</v>
      </c>
      <c r="G72" s="41"/>
      <c r="K72" s="866" t="s">
        <v>2454</v>
      </c>
      <c r="GZ72" s="8"/>
      <c r="HA72" s="8"/>
      <c r="HB72" s="8"/>
      <c r="HC72" s="8"/>
      <c r="HD72" s="8"/>
      <c r="HE72" s="8"/>
      <c r="HF72" s="8"/>
      <c r="HG72" s="8"/>
      <c r="HH72" s="8"/>
      <c r="HI72" s="8"/>
      <c r="HJ72" s="8"/>
      <c r="HK72" s="8"/>
      <c r="HL72" s="8"/>
      <c r="HM72" s="8"/>
    </row>
    <row r="73" spans="1:221" s="39" customFormat="1">
      <c r="B73" s="379" t="s">
        <v>411</v>
      </c>
      <c r="C73" s="149" t="s">
        <v>827</v>
      </c>
      <c r="D73" s="466"/>
      <c r="E73" s="140" t="s">
        <v>157</v>
      </c>
      <c r="F73" s="177">
        <f>_xlfn.XLOOKUP(K73,[1]VIII_CII_A_3_local4!$AI:$AI,[1]VIII_CII_A_3_local4!$T:$T)</f>
        <v>1.3084371941989432</v>
      </c>
      <c r="G73" s="41"/>
      <c r="K73" s="866" t="s">
        <v>2455</v>
      </c>
      <c r="GZ73" s="8"/>
      <c r="HA73" s="8"/>
      <c r="HB73" s="8"/>
      <c r="HC73" s="8"/>
      <c r="HD73" s="8"/>
      <c r="HE73" s="8"/>
      <c r="HF73" s="8"/>
      <c r="HG73" s="8"/>
      <c r="HH73" s="8"/>
      <c r="HI73" s="8"/>
      <c r="HJ73" s="8"/>
      <c r="HK73" s="8"/>
      <c r="HL73" s="8"/>
      <c r="HM73" s="8"/>
    </row>
    <row r="74" spans="1:221" s="39" customFormat="1">
      <c r="B74" s="379" t="s">
        <v>412</v>
      </c>
      <c r="C74" s="149" t="s">
        <v>474</v>
      </c>
      <c r="D74" s="466"/>
      <c r="E74" s="140" t="s">
        <v>157</v>
      </c>
      <c r="F74" s="177">
        <f>_xlfn.XLOOKUP(K74,[1]VIII_CII_A_3_local4!$AI:$AI,[1]VIII_CII_A_3_local4!$T:$T)</f>
        <v>1.2227913114417002</v>
      </c>
      <c r="G74" s="41"/>
      <c r="K74" s="866" t="s">
        <v>2456</v>
      </c>
      <c r="GZ74" s="8"/>
      <c r="HA74" s="8"/>
      <c r="HB74" s="8"/>
      <c r="HC74" s="8"/>
      <c r="HD74" s="8"/>
      <c r="HE74" s="8"/>
      <c r="HF74" s="8"/>
      <c r="HG74" s="8"/>
      <c r="HH74" s="8"/>
      <c r="HI74" s="8"/>
      <c r="HJ74" s="8"/>
      <c r="HK74" s="8"/>
      <c r="HL74" s="8"/>
      <c r="HM74" s="8"/>
    </row>
    <row r="75" spans="1:221" s="83" customFormat="1">
      <c r="B75" s="379" t="s">
        <v>413</v>
      </c>
      <c r="C75" s="149" t="s">
        <v>475</v>
      </c>
      <c r="D75" s="466"/>
      <c r="E75" s="140" t="s">
        <v>157</v>
      </c>
      <c r="F75" s="177">
        <f>_xlfn.XLOOKUP(K75,[1]VIII_CII_A_3_local4!$AI:$AI,[1]VIII_CII_A_3_local4!$T:$T)</f>
        <v>1.1228419238399998</v>
      </c>
      <c r="G75" s="41"/>
      <c r="H75" s="39"/>
      <c r="I75" s="39"/>
      <c r="K75" s="866" t="s">
        <v>2457</v>
      </c>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9"/>
      <c r="CH75" s="39"/>
      <c r="CI75" s="39"/>
      <c r="CJ75" s="39"/>
      <c r="CK75" s="39"/>
      <c r="CL75" s="39"/>
      <c r="CM75" s="39"/>
      <c r="CN75" s="39"/>
      <c r="CO75" s="39"/>
      <c r="CP75" s="39"/>
      <c r="CQ75" s="39"/>
      <c r="CR75" s="39"/>
      <c r="CS75" s="39"/>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c r="DR75" s="39"/>
      <c r="DS75" s="39"/>
      <c r="DT75" s="39"/>
      <c r="DU75" s="39"/>
      <c r="DV75" s="39"/>
      <c r="DW75" s="39"/>
      <c r="DX75" s="39"/>
      <c r="DY75" s="39"/>
      <c r="DZ75" s="39"/>
      <c r="EA75" s="39"/>
      <c r="EB75" s="39"/>
      <c r="EC75" s="39"/>
      <c r="ED75" s="39"/>
      <c r="EE75" s="39"/>
      <c r="EF75" s="39"/>
      <c r="EG75" s="39"/>
      <c r="EH75" s="39"/>
      <c r="EI75" s="39"/>
      <c r="EJ75" s="39"/>
      <c r="EK75" s="39"/>
      <c r="EL75" s="39"/>
      <c r="EM75" s="39"/>
      <c r="EN75" s="39"/>
      <c r="EO75" s="39"/>
      <c r="EP75" s="39"/>
      <c r="EQ75" s="39"/>
      <c r="ER75" s="39"/>
      <c r="ES75" s="39"/>
      <c r="ET75" s="39"/>
      <c r="EU75" s="39"/>
      <c r="EV75" s="39"/>
      <c r="EW75" s="39"/>
      <c r="EX75" s="39"/>
      <c r="EY75" s="39"/>
      <c r="EZ75" s="39"/>
      <c r="FA75" s="39"/>
      <c r="FB75" s="39"/>
      <c r="FC75" s="39"/>
      <c r="FD75" s="39"/>
      <c r="FE75" s="39"/>
      <c r="FF75" s="39"/>
      <c r="FG75" s="39"/>
      <c r="FH75" s="39"/>
      <c r="FI75" s="39"/>
      <c r="FJ75" s="39"/>
      <c r="FK75" s="39"/>
      <c r="FL75" s="39"/>
      <c r="FM75" s="39"/>
      <c r="FN75" s="39"/>
      <c r="FO75" s="39"/>
      <c r="FP75" s="39"/>
      <c r="FQ75" s="39"/>
      <c r="FR75" s="39"/>
      <c r="FS75" s="39"/>
      <c r="FT75" s="39"/>
      <c r="FU75" s="39"/>
      <c r="FV75" s="39"/>
      <c r="FW75" s="39"/>
      <c r="FX75" s="39"/>
      <c r="FY75" s="39"/>
      <c r="FZ75" s="39"/>
      <c r="GA75" s="39"/>
      <c r="GB75" s="39"/>
      <c r="GC75" s="39"/>
      <c r="GD75" s="39"/>
      <c r="GE75" s="39"/>
      <c r="GF75" s="39"/>
      <c r="GG75" s="39"/>
      <c r="GH75" s="39"/>
      <c r="GI75" s="39"/>
      <c r="GJ75" s="39"/>
      <c r="GK75" s="39"/>
      <c r="GL75" s="39"/>
      <c r="GM75" s="39"/>
      <c r="GN75" s="39"/>
      <c r="GO75" s="39"/>
      <c r="GP75" s="39"/>
      <c r="GQ75" s="39"/>
      <c r="GR75" s="39"/>
      <c r="GS75" s="39"/>
      <c r="GT75" s="39"/>
      <c r="GU75" s="39"/>
      <c r="GV75" s="39"/>
      <c r="GW75" s="39"/>
      <c r="GX75" s="39"/>
      <c r="GY75" s="39"/>
      <c r="GZ75" s="8"/>
      <c r="HA75" s="8"/>
      <c r="HB75" s="8"/>
      <c r="HC75" s="8"/>
      <c r="HD75" s="8"/>
      <c r="HE75" s="8"/>
      <c r="HF75" s="8"/>
      <c r="HG75" s="8"/>
      <c r="HH75" s="8"/>
      <c r="HI75" s="8"/>
      <c r="HJ75" s="8"/>
      <c r="HK75" s="8"/>
      <c r="HL75" s="8"/>
      <c r="HM75" s="8"/>
    </row>
    <row r="76" spans="1:221" s="83" customFormat="1">
      <c r="B76" s="379" t="s">
        <v>414</v>
      </c>
      <c r="C76" s="149" t="s">
        <v>476</v>
      </c>
      <c r="D76" s="466"/>
      <c r="E76" s="140" t="s">
        <v>157</v>
      </c>
      <c r="F76" s="177">
        <f>_xlfn.XLOOKUP(K76,[1]VIII_CII_A_3_local4!$AI:$AI,[1]VIII_CII_A_3_local4!$T:$T)</f>
        <v>1.243015334488996</v>
      </c>
      <c r="G76" s="41"/>
      <c r="H76" s="39"/>
      <c r="I76" s="39"/>
      <c r="K76" s="866" t="s">
        <v>2458</v>
      </c>
      <c r="L76" s="39"/>
      <c r="M76" s="39"/>
      <c r="N76" s="39"/>
      <c r="O76" s="39"/>
      <c r="P76" s="39"/>
      <c r="Q76" s="39"/>
      <c r="R76" s="39"/>
      <c r="S76" s="39"/>
      <c r="T76" s="39"/>
      <c r="U76" s="39"/>
      <c r="V76" s="39"/>
      <c r="W76" s="39"/>
      <c r="X76" s="39"/>
      <c r="Y76" s="39"/>
      <c r="Z76" s="39"/>
      <c r="AA76" s="39"/>
      <c r="AB76" s="39"/>
      <c r="AC76" s="39"/>
      <c r="AD76" s="39"/>
      <c r="AE76" s="39"/>
      <c r="AF76" s="39"/>
      <c r="AG76" s="39"/>
      <c r="AH76" s="39"/>
      <c r="AI76" s="39"/>
      <c r="AJ76" s="39"/>
      <c r="AK76" s="39"/>
      <c r="AL76" s="39"/>
      <c r="AM76" s="39"/>
      <c r="AN76" s="39"/>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c r="DR76" s="39"/>
      <c r="DS76" s="39"/>
      <c r="DT76" s="39"/>
      <c r="DU76" s="39"/>
      <c r="DV76" s="39"/>
      <c r="DW76" s="39"/>
      <c r="DX76" s="39"/>
      <c r="DY76" s="39"/>
      <c r="DZ76" s="39"/>
      <c r="EA76" s="39"/>
      <c r="EB76" s="39"/>
      <c r="EC76" s="39"/>
      <c r="ED76" s="39"/>
      <c r="EE76" s="39"/>
      <c r="EF76" s="39"/>
      <c r="EG76" s="39"/>
      <c r="EH76" s="39"/>
      <c r="EI76" s="39"/>
      <c r="EJ76" s="39"/>
      <c r="EK76" s="39"/>
      <c r="EL76" s="39"/>
      <c r="EM76" s="39"/>
      <c r="EN76" s="39"/>
      <c r="EO76" s="39"/>
      <c r="EP76" s="39"/>
      <c r="EQ76" s="39"/>
      <c r="ER76" s="39"/>
      <c r="ES76" s="39"/>
      <c r="ET76" s="39"/>
      <c r="EU76" s="39"/>
      <c r="EV76" s="39"/>
      <c r="EW76" s="39"/>
      <c r="EX76" s="39"/>
      <c r="EY76" s="39"/>
      <c r="EZ76" s="39"/>
      <c r="FA76" s="39"/>
      <c r="FB76" s="39"/>
      <c r="FC76" s="39"/>
      <c r="FD76" s="39"/>
      <c r="FE76" s="39"/>
      <c r="FF76" s="39"/>
      <c r="FG76" s="39"/>
      <c r="FH76" s="39"/>
      <c r="FI76" s="39"/>
      <c r="FJ76" s="39"/>
      <c r="FK76" s="39"/>
      <c r="FL76" s="39"/>
      <c r="FM76" s="39"/>
      <c r="FN76" s="39"/>
      <c r="FO76" s="39"/>
      <c r="FP76" s="39"/>
      <c r="FQ76" s="39"/>
      <c r="FR76" s="39"/>
      <c r="FS76" s="39"/>
      <c r="FT76" s="39"/>
      <c r="FU76" s="39"/>
      <c r="FV76" s="39"/>
      <c r="FW76" s="39"/>
      <c r="FX76" s="39"/>
      <c r="FY76" s="39"/>
      <c r="FZ76" s="39"/>
      <c r="GA76" s="39"/>
      <c r="GB76" s="39"/>
      <c r="GC76" s="39"/>
      <c r="GD76" s="39"/>
      <c r="GE76" s="39"/>
      <c r="GF76" s="39"/>
      <c r="GG76" s="39"/>
      <c r="GH76" s="39"/>
      <c r="GI76" s="39"/>
      <c r="GJ76" s="39"/>
      <c r="GK76" s="39"/>
      <c r="GL76" s="39"/>
      <c r="GM76" s="39"/>
      <c r="GN76" s="39"/>
      <c r="GO76" s="39"/>
      <c r="GP76" s="39"/>
      <c r="GQ76" s="39"/>
      <c r="GR76" s="39"/>
      <c r="GS76" s="39"/>
      <c r="GT76" s="39"/>
      <c r="GU76" s="39"/>
      <c r="GV76" s="39"/>
      <c r="GW76" s="39"/>
      <c r="GX76" s="39"/>
      <c r="GY76" s="39"/>
      <c r="GZ76" s="8"/>
      <c r="HA76" s="8"/>
      <c r="HB76" s="8"/>
      <c r="HC76" s="8"/>
      <c r="HD76" s="8"/>
      <c r="HE76" s="8"/>
      <c r="HF76" s="8"/>
      <c r="HG76" s="8"/>
      <c r="HH76" s="8"/>
      <c r="HI76" s="8"/>
      <c r="HJ76" s="8"/>
      <c r="HK76" s="8"/>
      <c r="HL76" s="8"/>
      <c r="HM76" s="8"/>
    </row>
    <row r="77" spans="1:221" s="83" customFormat="1">
      <c r="B77" s="379" t="s">
        <v>415</v>
      </c>
      <c r="C77" s="149" t="s">
        <v>477</v>
      </c>
      <c r="D77" s="466"/>
      <c r="E77" s="140" t="s">
        <v>157</v>
      </c>
      <c r="F77" s="177">
        <f>_xlfn.XLOOKUP(K77,[1]VIII_CII_A_3_local4!$AI:$AI,[1]VIII_CII_A_3_local4!$T:$T)</f>
        <v>1.243015334488996</v>
      </c>
      <c r="G77" s="787"/>
      <c r="H77" s="39"/>
      <c r="J77" s="39"/>
      <c r="K77" s="866" t="s">
        <v>2459</v>
      </c>
      <c r="L77" s="39"/>
      <c r="M77" s="39"/>
      <c r="N77" s="39"/>
      <c r="O77" s="39"/>
      <c r="P77" s="39"/>
      <c r="Q77" s="39"/>
      <c r="R77" s="39"/>
      <c r="S77" s="39"/>
      <c r="T77" s="39"/>
      <c r="U77" s="39"/>
      <c r="V77" s="39"/>
      <c r="W77" s="39"/>
      <c r="X77" s="39"/>
      <c r="Y77" s="39"/>
      <c r="Z77" s="39"/>
      <c r="AA77" s="39"/>
      <c r="AB77" s="39"/>
      <c r="AC77" s="39"/>
      <c r="AD77" s="39"/>
      <c r="AE77" s="39"/>
      <c r="AF77" s="39"/>
      <c r="AG77" s="39"/>
      <c r="AH77" s="39"/>
      <c r="AI77" s="39"/>
      <c r="AJ77" s="39"/>
      <c r="AK77" s="39"/>
      <c r="AL77" s="39"/>
      <c r="AM77" s="39"/>
      <c r="AN77" s="39"/>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G77" s="39"/>
      <c r="CH77" s="39"/>
      <c r="CI77" s="39"/>
      <c r="CJ77" s="39"/>
      <c r="CK77" s="39"/>
      <c r="CL77" s="39"/>
      <c r="CM77" s="39"/>
      <c r="CN77" s="39"/>
      <c r="CO77" s="39"/>
      <c r="CP77" s="39"/>
      <c r="CQ77" s="39"/>
      <c r="CR77" s="39"/>
      <c r="CS77" s="39"/>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c r="DR77" s="39"/>
      <c r="DS77" s="39"/>
      <c r="DT77" s="39"/>
      <c r="DU77" s="39"/>
      <c r="DV77" s="39"/>
      <c r="DW77" s="39"/>
      <c r="DX77" s="39"/>
      <c r="DY77" s="39"/>
      <c r="DZ77" s="39"/>
      <c r="EA77" s="39"/>
      <c r="EB77" s="39"/>
      <c r="EC77" s="39"/>
      <c r="ED77" s="39"/>
      <c r="EE77" s="39"/>
      <c r="EF77" s="39"/>
      <c r="EG77" s="39"/>
      <c r="EH77" s="39"/>
      <c r="EI77" s="39"/>
      <c r="EJ77" s="39"/>
      <c r="EK77" s="39"/>
      <c r="EL77" s="39"/>
      <c r="EM77" s="39"/>
      <c r="EN77" s="39"/>
      <c r="EO77" s="39"/>
      <c r="EP77" s="39"/>
      <c r="EQ77" s="39"/>
      <c r="ER77" s="39"/>
      <c r="ES77" s="39"/>
      <c r="ET77" s="39"/>
      <c r="EU77" s="39"/>
      <c r="EV77" s="39"/>
      <c r="EW77" s="39"/>
      <c r="EX77" s="39"/>
      <c r="EY77" s="39"/>
      <c r="EZ77" s="39"/>
      <c r="FA77" s="39"/>
      <c r="FB77" s="39"/>
      <c r="FC77" s="39"/>
      <c r="FD77" s="39"/>
      <c r="FE77" s="39"/>
      <c r="FF77" s="39"/>
      <c r="FG77" s="39"/>
      <c r="FH77" s="39"/>
      <c r="FI77" s="39"/>
      <c r="FJ77" s="39"/>
      <c r="FK77" s="39"/>
      <c r="FL77" s="39"/>
      <c r="FM77" s="39"/>
      <c r="FN77" s="39"/>
      <c r="FO77" s="39"/>
      <c r="FP77" s="39"/>
      <c r="FQ77" s="39"/>
      <c r="FR77" s="39"/>
      <c r="FS77" s="39"/>
      <c r="FT77" s="39"/>
      <c r="FU77" s="39"/>
      <c r="FV77" s="39"/>
      <c r="FW77" s="39"/>
      <c r="FX77" s="39"/>
      <c r="FY77" s="39"/>
      <c r="FZ77" s="39"/>
      <c r="GA77" s="39"/>
      <c r="GB77" s="39"/>
      <c r="GC77" s="39"/>
      <c r="GD77" s="39"/>
      <c r="GE77" s="39"/>
      <c r="GF77" s="39"/>
      <c r="GG77" s="39"/>
      <c r="GH77" s="39"/>
      <c r="GI77" s="39"/>
      <c r="GJ77" s="39"/>
      <c r="GK77" s="39"/>
      <c r="GL77" s="39"/>
      <c r="GM77" s="39"/>
      <c r="GN77" s="39"/>
      <c r="GO77" s="39"/>
      <c r="GP77" s="39"/>
      <c r="GQ77" s="39"/>
      <c r="GR77" s="39"/>
      <c r="GS77" s="39"/>
      <c r="GT77" s="39"/>
      <c r="GU77" s="39"/>
      <c r="GV77" s="39"/>
      <c r="GW77" s="39"/>
      <c r="GX77" s="39"/>
      <c r="GY77" s="39"/>
      <c r="GZ77" s="8"/>
      <c r="HA77" s="8"/>
      <c r="HB77" s="8"/>
      <c r="HC77" s="8"/>
      <c r="HD77" s="8"/>
      <c r="HE77" s="8"/>
      <c r="HF77" s="8"/>
      <c r="HG77" s="8"/>
      <c r="HH77" s="8"/>
      <c r="HI77" s="8"/>
      <c r="HJ77" s="8"/>
      <c r="HK77" s="8"/>
      <c r="HL77" s="8"/>
      <c r="HM77" s="8"/>
    </row>
    <row r="78" spans="1:221" s="83" customFormat="1">
      <c r="B78" s="379" t="s">
        <v>416</v>
      </c>
      <c r="C78" s="149" t="s">
        <v>478</v>
      </c>
      <c r="D78" s="466"/>
      <c r="E78" s="140" t="s">
        <v>157</v>
      </c>
      <c r="F78" s="177">
        <f>_xlfn.XLOOKUP(K78,[1]VIII_CII_A_3_local4!$AI:$AI,[1]VIII_CII_A_3_local4!$T:$T)</f>
        <v>1.2227913114417002</v>
      </c>
      <c r="G78" s="128"/>
      <c r="H78" s="128"/>
      <c r="I78" s="128"/>
      <c r="J78" s="128"/>
      <c r="K78" s="866" t="s">
        <v>2460</v>
      </c>
      <c r="L78" s="128"/>
      <c r="M78" s="128"/>
      <c r="N78" s="128"/>
      <c r="O78" s="39"/>
      <c r="P78" s="39"/>
      <c r="Q78" s="39"/>
      <c r="R78" s="39"/>
      <c r="S78" s="39"/>
      <c r="T78" s="39"/>
      <c r="U78" s="39"/>
      <c r="V78" s="39"/>
      <c r="W78" s="39"/>
      <c r="X78" s="39"/>
      <c r="Y78" s="39"/>
      <c r="Z78" s="39"/>
      <c r="AA78" s="39"/>
      <c r="AB78" s="39"/>
      <c r="AC78" s="39"/>
      <c r="AD78" s="39"/>
      <c r="AE78" s="39"/>
      <c r="AF78" s="39"/>
      <c r="AG78" s="39"/>
      <c r="AH78" s="39"/>
      <c r="AI78" s="39"/>
      <c r="AJ78" s="39"/>
      <c r="AK78" s="39"/>
      <c r="AL78" s="39"/>
      <c r="AM78" s="39"/>
      <c r="AN78" s="39"/>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9"/>
      <c r="BN78" s="39"/>
      <c r="BO78" s="39"/>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c r="DR78" s="39"/>
      <c r="DS78" s="39"/>
      <c r="DT78" s="39"/>
      <c r="DU78" s="39"/>
      <c r="DV78" s="39"/>
      <c r="DW78" s="39"/>
      <c r="DX78" s="39"/>
      <c r="DY78" s="39"/>
      <c r="DZ78" s="39"/>
      <c r="EA78" s="39"/>
      <c r="EB78" s="39"/>
      <c r="EC78" s="39"/>
      <c r="ED78" s="39"/>
      <c r="EE78" s="39"/>
      <c r="EF78" s="39"/>
      <c r="EG78" s="39"/>
      <c r="EH78" s="39"/>
      <c r="EI78" s="39"/>
      <c r="EJ78" s="39"/>
      <c r="EK78" s="39"/>
      <c r="EL78" s="39"/>
      <c r="EM78" s="39"/>
      <c r="EN78" s="39"/>
      <c r="EO78" s="39"/>
      <c r="EP78" s="39"/>
      <c r="EQ78" s="39"/>
      <c r="ER78" s="39"/>
      <c r="ES78" s="39"/>
      <c r="ET78" s="39"/>
      <c r="EU78" s="39"/>
      <c r="EV78" s="39"/>
      <c r="EW78" s="39"/>
      <c r="EX78" s="39"/>
      <c r="EY78" s="39"/>
      <c r="EZ78" s="39"/>
      <c r="FA78" s="39"/>
      <c r="FB78" s="39"/>
      <c r="FC78" s="39"/>
      <c r="FD78" s="39"/>
      <c r="FE78" s="39"/>
      <c r="FF78" s="39"/>
      <c r="FG78" s="39"/>
      <c r="FH78" s="39"/>
      <c r="FI78" s="39"/>
      <c r="FJ78" s="39"/>
      <c r="FK78" s="39"/>
      <c r="FL78" s="39"/>
      <c r="FM78" s="39"/>
      <c r="FN78" s="39"/>
      <c r="FO78" s="39"/>
      <c r="FP78" s="39"/>
      <c r="FQ78" s="39"/>
      <c r="FR78" s="39"/>
      <c r="FS78" s="39"/>
      <c r="FT78" s="39"/>
      <c r="FU78" s="39"/>
      <c r="FV78" s="39"/>
      <c r="FW78" s="39"/>
      <c r="FX78" s="39"/>
      <c r="FY78" s="39"/>
      <c r="FZ78" s="39"/>
      <c r="GA78" s="39"/>
      <c r="GB78" s="39"/>
      <c r="GC78" s="39"/>
      <c r="GD78" s="39"/>
      <c r="GE78" s="39"/>
      <c r="GF78" s="39"/>
      <c r="GG78" s="39"/>
      <c r="GH78" s="39"/>
      <c r="GI78" s="39"/>
      <c r="GJ78" s="39"/>
      <c r="GK78" s="39"/>
      <c r="GL78" s="39"/>
      <c r="GM78" s="39"/>
      <c r="GN78" s="39"/>
      <c r="GO78" s="39"/>
      <c r="GP78" s="39"/>
      <c r="GQ78" s="39"/>
      <c r="GR78" s="39"/>
      <c r="GS78" s="39"/>
      <c r="GT78" s="39"/>
      <c r="GU78" s="39"/>
      <c r="GV78" s="39"/>
      <c r="GW78" s="39"/>
      <c r="GX78" s="39"/>
      <c r="GY78" s="39"/>
      <c r="GZ78" s="8"/>
      <c r="HA78" s="8"/>
      <c r="HB78" s="8"/>
      <c r="HC78" s="8"/>
      <c r="HD78" s="8"/>
      <c r="HE78" s="8"/>
      <c r="HF78" s="8"/>
      <c r="HG78" s="8"/>
      <c r="HH78" s="8"/>
      <c r="HI78" s="8"/>
      <c r="HJ78" s="8"/>
      <c r="HK78" s="8"/>
      <c r="HL78" s="8"/>
      <c r="HM78" s="8"/>
    </row>
    <row r="79" spans="1:221" s="83" customFormat="1">
      <c r="B79" s="379" t="s">
        <v>417</v>
      </c>
      <c r="C79" s="149" t="s">
        <v>479</v>
      </c>
      <c r="D79" s="466"/>
      <c r="E79" s="140" t="s">
        <v>157</v>
      </c>
      <c r="F79" s="177">
        <f>_xlfn.XLOOKUP(K79,[1]VIII_CII_A_3_local4!$AI:$AI,[1]VIII_CII_A_3_local4!$T:$T)</f>
        <v>1.2227913114417002</v>
      </c>
      <c r="G79" s="41"/>
      <c r="H79" s="39"/>
      <c r="I79" s="39"/>
      <c r="K79" s="866" t="s">
        <v>2461</v>
      </c>
      <c r="L79" s="39"/>
      <c r="M79" s="39"/>
      <c r="N79" s="39"/>
      <c r="O79" s="39"/>
      <c r="P79" s="39"/>
      <c r="Q79" s="39"/>
      <c r="R79" s="39"/>
      <c r="S79" s="39"/>
      <c r="T79" s="39"/>
      <c r="U79" s="39"/>
      <c r="V79" s="39"/>
      <c r="W79" s="39"/>
      <c r="X79" s="39"/>
      <c r="Y79" s="39"/>
      <c r="Z79" s="39"/>
      <c r="AA79" s="39"/>
      <c r="AB79" s="39"/>
      <c r="AC79" s="39"/>
      <c r="AD79" s="39"/>
      <c r="AE79" s="39"/>
      <c r="AF79" s="39"/>
      <c r="AG79" s="39"/>
      <c r="AH79" s="39"/>
      <c r="AI79" s="39"/>
      <c r="AJ79" s="39"/>
      <c r="AK79" s="39"/>
      <c r="AL79" s="39"/>
      <c r="AM79" s="39"/>
      <c r="AN79" s="39"/>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c r="BM79" s="39"/>
      <c r="BN79" s="39"/>
      <c r="BO79" s="39"/>
      <c r="BP79" s="39"/>
      <c r="BQ79" s="39"/>
      <c r="BR79" s="39"/>
      <c r="BS79" s="39"/>
      <c r="BT79" s="39"/>
      <c r="BU79" s="39"/>
      <c r="BV79" s="39"/>
      <c r="BW79" s="39"/>
      <c r="BX79" s="39"/>
      <c r="BY79" s="39"/>
      <c r="BZ79" s="39"/>
      <c r="CA79" s="39"/>
      <c r="CB79" s="39"/>
      <c r="CC79" s="39"/>
      <c r="CD79" s="39"/>
      <c r="CE79" s="39"/>
      <c r="CF79" s="39"/>
      <c r="CG79" s="39"/>
      <c r="CH79" s="39"/>
      <c r="CI79" s="39"/>
      <c r="CJ79" s="39"/>
      <c r="CK79" s="39"/>
      <c r="CL79" s="39"/>
      <c r="CM79" s="39"/>
      <c r="CN79" s="39"/>
      <c r="CO79" s="39"/>
      <c r="CP79" s="39"/>
      <c r="CQ79" s="39"/>
      <c r="CR79" s="39"/>
      <c r="CS79" s="39"/>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c r="DR79" s="39"/>
      <c r="DS79" s="39"/>
      <c r="DT79" s="39"/>
      <c r="DU79" s="39"/>
      <c r="DV79" s="39"/>
      <c r="DW79" s="39"/>
      <c r="DX79" s="39"/>
      <c r="DY79" s="39"/>
      <c r="DZ79" s="39"/>
      <c r="EA79" s="39"/>
      <c r="EB79" s="39"/>
      <c r="EC79" s="39"/>
      <c r="ED79" s="39"/>
      <c r="EE79" s="39"/>
      <c r="EF79" s="39"/>
      <c r="EG79" s="39"/>
      <c r="EH79" s="39"/>
      <c r="EI79" s="39"/>
      <c r="EJ79" s="39"/>
      <c r="EK79" s="39"/>
      <c r="EL79" s="39"/>
      <c r="EM79" s="39"/>
      <c r="EN79" s="39"/>
      <c r="EO79" s="39"/>
      <c r="EP79" s="39"/>
      <c r="EQ79" s="39"/>
      <c r="ER79" s="39"/>
      <c r="ES79" s="39"/>
      <c r="ET79" s="39"/>
      <c r="EU79" s="39"/>
      <c r="EV79" s="39"/>
      <c r="EW79" s="39"/>
      <c r="EX79" s="39"/>
      <c r="EY79" s="39"/>
      <c r="EZ79" s="39"/>
      <c r="FA79" s="39"/>
      <c r="FB79" s="39"/>
      <c r="FC79" s="39"/>
      <c r="FD79" s="39"/>
      <c r="FE79" s="39"/>
      <c r="FF79" s="39"/>
      <c r="FG79" s="39"/>
      <c r="FH79" s="39"/>
      <c r="FI79" s="39"/>
      <c r="FJ79" s="39"/>
      <c r="FK79" s="39"/>
      <c r="FL79" s="39"/>
      <c r="FM79" s="39"/>
      <c r="FN79" s="39"/>
      <c r="FO79" s="39"/>
      <c r="FP79" s="39"/>
      <c r="FQ79" s="39"/>
      <c r="FR79" s="39"/>
      <c r="FS79" s="39"/>
      <c r="FT79" s="39"/>
      <c r="FU79" s="39"/>
      <c r="FV79" s="39"/>
      <c r="FW79" s="39"/>
      <c r="FX79" s="39"/>
      <c r="FY79" s="39"/>
      <c r="FZ79" s="39"/>
      <c r="GA79" s="39"/>
      <c r="GB79" s="39"/>
      <c r="GC79" s="39"/>
      <c r="GD79" s="39"/>
      <c r="GE79" s="39"/>
      <c r="GF79" s="39"/>
      <c r="GG79" s="39"/>
      <c r="GH79" s="39"/>
      <c r="GI79" s="39"/>
      <c r="GJ79" s="39"/>
      <c r="GK79" s="39"/>
      <c r="GL79" s="39"/>
      <c r="GM79" s="39"/>
      <c r="GN79" s="39"/>
      <c r="GO79" s="39"/>
      <c r="GP79" s="39"/>
      <c r="GQ79" s="39"/>
      <c r="GR79" s="39"/>
      <c r="GS79" s="39"/>
      <c r="GT79" s="39"/>
      <c r="GU79" s="39"/>
      <c r="GV79" s="39"/>
      <c r="GW79" s="39"/>
      <c r="GX79" s="39"/>
      <c r="GY79" s="39"/>
      <c r="GZ79" s="8"/>
      <c r="HA79" s="8"/>
      <c r="HB79" s="8"/>
      <c r="HC79" s="8"/>
      <c r="HD79" s="8"/>
      <c r="HE79" s="8"/>
      <c r="HF79" s="8"/>
      <c r="HG79" s="8"/>
      <c r="HH79" s="8"/>
      <c r="HI79" s="8"/>
      <c r="HJ79" s="8"/>
      <c r="HK79" s="8"/>
      <c r="HL79" s="8"/>
      <c r="HM79" s="8"/>
    </row>
    <row r="80" spans="1:221">
      <c r="A80" s="39"/>
      <c r="B80" s="39" t="s">
        <v>10</v>
      </c>
    </row>
    <row r="81" spans="1:9">
      <c r="A81" s="39"/>
      <c r="B81" s="1605" t="s">
        <v>2729</v>
      </c>
      <c r="C81" s="1605"/>
      <c r="D81" s="1605"/>
      <c r="E81" s="1605"/>
      <c r="F81" s="1605"/>
    </row>
    <row r="82" spans="1:9" ht="29.1" customHeight="1">
      <c r="A82" s="39"/>
      <c r="B82" s="1582" t="s">
        <v>2833</v>
      </c>
      <c r="C82" s="1582"/>
      <c r="D82" s="1582"/>
      <c r="E82" s="1582"/>
      <c r="F82" s="1582"/>
      <c r="H82" s="41"/>
      <c r="I82" s="41"/>
    </row>
    <row r="83" spans="1:9" ht="30.6" customHeight="1">
      <c r="A83" s="39"/>
      <c r="B83" s="1386" t="s">
        <v>2748</v>
      </c>
      <c r="C83" s="1386"/>
      <c r="D83" s="1386"/>
      <c r="E83" s="1386"/>
      <c r="F83" s="1386"/>
    </row>
  </sheetData>
  <mergeCells count="49">
    <mergeCell ref="A1:G1"/>
    <mergeCell ref="A4:G4"/>
    <mergeCell ref="A5:G5"/>
    <mergeCell ref="B17:E17"/>
    <mergeCell ref="F8:F9"/>
    <mergeCell ref="B8:B9"/>
    <mergeCell ref="D8:D9"/>
    <mergeCell ref="E8:E9"/>
    <mergeCell ref="C8:C9"/>
    <mergeCell ref="B10:E10"/>
    <mergeCell ref="C33:C36"/>
    <mergeCell ref="B33:B36"/>
    <mergeCell ref="B25:B28"/>
    <mergeCell ref="C25:C28"/>
    <mergeCell ref="B58:B59"/>
    <mergeCell ref="C47:C48"/>
    <mergeCell ref="C54:C55"/>
    <mergeCell ref="C58:C59"/>
    <mergeCell ref="B40:B42"/>
    <mergeCell ref="C37:C39"/>
    <mergeCell ref="B37:B39"/>
    <mergeCell ref="B43:B44"/>
    <mergeCell ref="B45:B46"/>
    <mergeCell ref="C40:C42"/>
    <mergeCell ref="B47:B48"/>
    <mergeCell ref="B49:B50"/>
    <mergeCell ref="C18:C20"/>
    <mergeCell ref="B18:B20"/>
    <mergeCell ref="B21:B24"/>
    <mergeCell ref="C21:C24"/>
    <mergeCell ref="C29:C32"/>
    <mergeCell ref="B29:B32"/>
    <mergeCell ref="B54:B55"/>
    <mergeCell ref="B56:B57"/>
    <mergeCell ref="C43:C44"/>
    <mergeCell ref="C45:C46"/>
    <mergeCell ref="C49:C50"/>
    <mergeCell ref="C56:C57"/>
    <mergeCell ref="C60:C63"/>
    <mergeCell ref="C64:C65"/>
    <mergeCell ref="B82:F82"/>
    <mergeCell ref="B83:F83"/>
    <mergeCell ref="B81:F81"/>
    <mergeCell ref="C67:C69"/>
    <mergeCell ref="B67:B69"/>
    <mergeCell ref="B64:B65"/>
    <mergeCell ref="B60:B63"/>
    <mergeCell ref="B66:F66"/>
    <mergeCell ref="B70:F70"/>
  </mergeCells>
  <pageMargins left="0.51181102362204722" right="0.19685039370078741" top="0.47244094488188981" bottom="0.51181102362204722" header="0.31496062992125984" footer="0.31496062992125984"/>
  <pageSetup paperSize="9" scale="65" firstPageNumber="154" fitToWidth="0" orientation="portrait" useFirstPageNumber="1" r:id="rId1"/>
  <headerFooter>
    <oddHeader>&amp;CDRAFT</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Foaie36">
    <tabColor rgb="FFFFC000"/>
  </sheetPr>
  <dimension ref="B1:Q88"/>
  <sheetViews>
    <sheetView topLeftCell="A55" zoomScaleNormal="100" workbookViewId="0">
      <selection activeCell="C15" sqref="C15"/>
    </sheetView>
  </sheetViews>
  <sheetFormatPr defaultColWidth="7.42578125" defaultRowHeight="12.75"/>
  <cols>
    <col min="1" max="1" width="7.42578125" style="8"/>
    <col min="2" max="2" width="4" style="8" customWidth="1"/>
    <col min="3" max="3" width="50.140625" style="8" customWidth="1"/>
    <col min="4" max="4" width="17.7109375" style="8" customWidth="1"/>
    <col min="5" max="5" width="8.28515625" style="137" customWidth="1"/>
    <col min="6" max="6" width="10.7109375" style="8" customWidth="1"/>
    <col min="7" max="7" width="11.42578125" style="8" customWidth="1"/>
    <col min="8" max="12" width="9.140625" style="8" customWidth="1"/>
    <col min="13" max="13" width="9.140625" style="8" hidden="1" customWidth="1"/>
    <col min="14" max="205" width="9.140625" style="8" customWidth="1"/>
    <col min="206" max="206" width="3.140625" style="8" customWidth="1"/>
    <col min="207" max="207" width="48.28515625" style="8" customWidth="1"/>
    <col min="208" max="208" width="8.42578125" style="8" customWidth="1"/>
    <col min="209" max="209" width="7.28515625" style="8" customWidth="1"/>
    <col min="210" max="211" width="7.42578125" style="8" customWidth="1"/>
    <col min="212" max="212" width="7.28515625" style="8" customWidth="1"/>
    <col min="213" max="226" width="7.42578125" style="8"/>
    <col min="227" max="227" width="4" style="8" customWidth="1"/>
    <col min="228" max="228" width="34" style="8" customWidth="1"/>
    <col min="229" max="235" width="7.42578125" style="8" customWidth="1"/>
    <col min="236" max="461" width="9.140625" style="8" customWidth="1"/>
    <col min="462" max="462" width="3.140625" style="8" customWidth="1"/>
    <col min="463" max="463" width="48.28515625" style="8" customWidth="1"/>
    <col min="464" max="464" width="8.42578125" style="8" customWidth="1"/>
    <col min="465" max="465" width="7.28515625" style="8" customWidth="1"/>
    <col min="466" max="467" width="7.42578125" style="8" customWidth="1"/>
    <col min="468" max="468" width="7.28515625" style="8" customWidth="1"/>
    <col min="469" max="482" width="7.42578125" style="8"/>
    <col min="483" max="483" width="4" style="8" customWidth="1"/>
    <col min="484" max="484" width="34" style="8" customWidth="1"/>
    <col min="485" max="491" width="7.42578125" style="8" customWidth="1"/>
    <col min="492" max="717" width="9.140625" style="8" customWidth="1"/>
    <col min="718" max="718" width="3.140625" style="8" customWidth="1"/>
    <col min="719" max="719" width="48.28515625" style="8" customWidth="1"/>
    <col min="720" max="720" width="8.42578125" style="8" customWidth="1"/>
    <col min="721" max="721" width="7.28515625" style="8" customWidth="1"/>
    <col min="722" max="723" width="7.42578125" style="8" customWidth="1"/>
    <col min="724" max="724" width="7.28515625" style="8" customWidth="1"/>
    <col min="725" max="738" width="7.42578125" style="8"/>
    <col min="739" max="739" width="4" style="8" customWidth="1"/>
    <col min="740" max="740" width="34" style="8" customWidth="1"/>
    <col min="741" max="747" width="7.42578125" style="8" customWidth="1"/>
    <col min="748" max="973" width="9.140625" style="8" customWidth="1"/>
    <col min="974" max="974" width="3.140625" style="8" customWidth="1"/>
    <col min="975" max="975" width="48.28515625" style="8" customWidth="1"/>
    <col min="976" max="976" width="8.42578125" style="8" customWidth="1"/>
    <col min="977" max="977" width="7.28515625" style="8" customWidth="1"/>
    <col min="978" max="979" width="7.42578125" style="8" customWidth="1"/>
    <col min="980" max="980" width="7.28515625" style="8" customWidth="1"/>
    <col min="981" max="994" width="7.42578125" style="8"/>
    <col min="995" max="995" width="4" style="8" customWidth="1"/>
    <col min="996" max="996" width="34" style="8" customWidth="1"/>
    <col min="997" max="1003" width="7.42578125" style="8" customWidth="1"/>
    <col min="1004" max="1229" width="9.140625" style="8" customWidth="1"/>
    <col min="1230" max="1230" width="3.140625" style="8" customWidth="1"/>
    <col min="1231" max="1231" width="48.28515625" style="8" customWidth="1"/>
    <col min="1232" max="1232" width="8.42578125" style="8" customWidth="1"/>
    <col min="1233" max="1233" width="7.28515625" style="8" customWidth="1"/>
    <col min="1234" max="1235" width="7.42578125" style="8" customWidth="1"/>
    <col min="1236" max="1236" width="7.28515625" style="8" customWidth="1"/>
    <col min="1237" max="1250" width="7.42578125" style="8"/>
    <col min="1251" max="1251" width="4" style="8" customWidth="1"/>
    <col min="1252" max="1252" width="34" style="8" customWidth="1"/>
    <col min="1253" max="1259" width="7.42578125" style="8" customWidth="1"/>
    <col min="1260" max="1485" width="9.140625" style="8" customWidth="1"/>
    <col min="1486" max="1486" width="3.140625" style="8" customWidth="1"/>
    <col min="1487" max="1487" width="48.28515625" style="8" customWidth="1"/>
    <col min="1488" max="1488" width="8.42578125" style="8" customWidth="1"/>
    <col min="1489" max="1489" width="7.28515625" style="8" customWidth="1"/>
    <col min="1490" max="1491" width="7.42578125" style="8" customWidth="1"/>
    <col min="1492" max="1492" width="7.28515625" style="8" customWidth="1"/>
    <col min="1493" max="1506" width="7.42578125" style="8"/>
    <col min="1507" max="1507" width="4" style="8" customWidth="1"/>
    <col min="1508" max="1508" width="34" style="8" customWidth="1"/>
    <col min="1509" max="1515" width="7.42578125" style="8" customWidth="1"/>
    <col min="1516" max="1741" width="9.140625" style="8" customWidth="1"/>
    <col min="1742" max="1742" width="3.140625" style="8" customWidth="1"/>
    <col min="1743" max="1743" width="48.28515625" style="8" customWidth="1"/>
    <col min="1744" max="1744" width="8.42578125" style="8" customWidth="1"/>
    <col min="1745" max="1745" width="7.28515625" style="8" customWidth="1"/>
    <col min="1746" max="1747" width="7.42578125" style="8" customWidth="1"/>
    <col min="1748" max="1748" width="7.28515625" style="8" customWidth="1"/>
    <col min="1749" max="1762" width="7.42578125" style="8"/>
    <col min="1763" max="1763" width="4" style="8" customWidth="1"/>
    <col min="1764" max="1764" width="34" style="8" customWidth="1"/>
    <col min="1765" max="1771" width="7.42578125" style="8" customWidth="1"/>
    <col min="1772" max="1997" width="9.140625" style="8" customWidth="1"/>
    <col min="1998" max="1998" width="3.140625" style="8" customWidth="1"/>
    <col min="1999" max="1999" width="48.28515625" style="8" customWidth="1"/>
    <col min="2000" max="2000" width="8.42578125" style="8" customWidth="1"/>
    <col min="2001" max="2001" width="7.28515625" style="8" customWidth="1"/>
    <col min="2002" max="2003" width="7.42578125" style="8" customWidth="1"/>
    <col min="2004" max="2004" width="7.28515625" style="8" customWidth="1"/>
    <col min="2005" max="2018" width="7.42578125" style="8"/>
    <col min="2019" max="2019" width="4" style="8" customWidth="1"/>
    <col min="2020" max="2020" width="34" style="8" customWidth="1"/>
    <col min="2021" max="2027" width="7.42578125" style="8" customWidth="1"/>
    <col min="2028" max="2253" width="9.140625" style="8" customWidth="1"/>
    <col min="2254" max="2254" width="3.140625" style="8" customWidth="1"/>
    <col min="2255" max="2255" width="48.28515625" style="8" customWidth="1"/>
    <col min="2256" max="2256" width="8.42578125" style="8" customWidth="1"/>
    <col min="2257" max="2257" width="7.28515625" style="8" customWidth="1"/>
    <col min="2258" max="2259" width="7.42578125" style="8" customWidth="1"/>
    <col min="2260" max="2260" width="7.28515625" style="8" customWidth="1"/>
    <col min="2261" max="2274" width="7.42578125" style="8"/>
    <col min="2275" max="2275" width="4" style="8" customWidth="1"/>
    <col min="2276" max="2276" width="34" style="8" customWidth="1"/>
    <col min="2277" max="2283" width="7.42578125" style="8" customWidth="1"/>
    <col min="2284" max="2509" width="9.140625" style="8" customWidth="1"/>
    <col min="2510" max="2510" width="3.140625" style="8" customWidth="1"/>
    <col min="2511" max="2511" width="48.28515625" style="8" customWidth="1"/>
    <col min="2512" max="2512" width="8.42578125" style="8" customWidth="1"/>
    <col min="2513" max="2513" width="7.28515625" style="8" customWidth="1"/>
    <col min="2514" max="2515" width="7.42578125" style="8" customWidth="1"/>
    <col min="2516" max="2516" width="7.28515625" style="8" customWidth="1"/>
    <col min="2517" max="2530" width="7.42578125" style="8"/>
    <col min="2531" max="2531" width="4" style="8" customWidth="1"/>
    <col min="2532" max="2532" width="34" style="8" customWidth="1"/>
    <col min="2533" max="2539" width="7.42578125" style="8" customWidth="1"/>
    <col min="2540" max="2765" width="9.140625" style="8" customWidth="1"/>
    <col min="2766" max="2766" width="3.140625" style="8" customWidth="1"/>
    <col min="2767" max="2767" width="48.28515625" style="8" customWidth="1"/>
    <col min="2768" max="2768" width="8.42578125" style="8" customWidth="1"/>
    <col min="2769" max="2769" width="7.28515625" style="8" customWidth="1"/>
    <col min="2770" max="2771" width="7.42578125" style="8" customWidth="1"/>
    <col min="2772" max="2772" width="7.28515625" style="8" customWidth="1"/>
    <col min="2773" max="2786" width="7.42578125" style="8"/>
    <col min="2787" max="2787" width="4" style="8" customWidth="1"/>
    <col min="2788" max="2788" width="34" style="8" customWidth="1"/>
    <col min="2789" max="2795" width="7.42578125" style="8" customWidth="1"/>
    <col min="2796" max="3021" width="9.140625" style="8" customWidth="1"/>
    <col min="3022" max="3022" width="3.140625" style="8" customWidth="1"/>
    <col min="3023" max="3023" width="48.28515625" style="8" customWidth="1"/>
    <col min="3024" max="3024" width="8.42578125" style="8" customWidth="1"/>
    <col min="3025" max="3025" width="7.28515625" style="8" customWidth="1"/>
    <col min="3026" max="3027" width="7.42578125" style="8" customWidth="1"/>
    <col min="3028" max="3028" width="7.28515625" style="8" customWidth="1"/>
    <col min="3029" max="3042" width="7.42578125" style="8"/>
    <col min="3043" max="3043" width="4" style="8" customWidth="1"/>
    <col min="3044" max="3044" width="34" style="8" customWidth="1"/>
    <col min="3045" max="3051" width="7.42578125" style="8" customWidth="1"/>
    <col min="3052" max="3277" width="9.140625" style="8" customWidth="1"/>
    <col min="3278" max="3278" width="3.140625" style="8" customWidth="1"/>
    <col min="3279" max="3279" width="48.28515625" style="8" customWidth="1"/>
    <col min="3280" max="3280" width="8.42578125" style="8" customWidth="1"/>
    <col min="3281" max="3281" width="7.28515625" style="8" customWidth="1"/>
    <col min="3282" max="3283" width="7.42578125" style="8" customWidth="1"/>
    <col min="3284" max="3284" width="7.28515625" style="8" customWidth="1"/>
    <col min="3285" max="3298" width="7.42578125" style="8"/>
    <col min="3299" max="3299" width="4" style="8" customWidth="1"/>
    <col min="3300" max="3300" width="34" style="8" customWidth="1"/>
    <col min="3301" max="3307" width="7.42578125" style="8" customWidth="1"/>
    <col min="3308" max="3533" width="9.140625" style="8" customWidth="1"/>
    <col min="3534" max="3534" width="3.140625" style="8" customWidth="1"/>
    <col min="3535" max="3535" width="48.28515625" style="8" customWidth="1"/>
    <col min="3536" max="3536" width="8.42578125" style="8" customWidth="1"/>
    <col min="3537" max="3537" width="7.28515625" style="8" customWidth="1"/>
    <col min="3538" max="3539" width="7.42578125" style="8" customWidth="1"/>
    <col min="3540" max="3540" width="7.28515625" style="8" customWidth="1"/>
    <col min="3541" max="3554" width="7.42578125" style="8"/>
    <col min="3555" max="3555" width="4" style="8" customWidth="1"/>
    <col min="3556" max="3556" width="34" style="8" customWidth="1"/>
    <col min="3557" max="3563" width="7.42578125" style="8" customWidth="1"/>
    <col min="3564" max="3789" width="9.140625" style="8" customWidth="1"/>
    <col min="3790" max="3790" width="3.140625" style="8" customWidth="1"/>
    <col min="3791" max="3791" width="48.28515625" style="8" customWidth="1"/>
    <col min="3792" max="3792" width="8.42578125" style="8" customWidth="1"/>
    <col min="3793" max="3793" width="7.28515625" style="8" customWidth="1"/>
    <col min="3794" max="3795" width="7.42578125" style="8" customWidth="1"/>
    <col min="3796" max="3796" width="7.28515625" style="8" customWidth="1"/>
    <col min="3797" max="3810" width="7.42578125" style="8"/>
    <col min="3811" max="3811" width="4" style="8" customWidth="1"/>
    <col min="3812" max="3812" width="34" style="8" customWidth="1"/>
    <col min="3813" max="3819" width="7.42578125" style="8" customWidth="1"/>
    <col min="3820" max="4045" width="9.140625" style="8" customWidth="1"/>
    <col min="4046" max="4046" width="3.140625" style="8" customWidth="1"/>
    <col min="4047" max="4047" width="48.28515625" style="8" customWidth="1"/>
    <col min="4048" max="4048" width="8.42578125" style="8" customWidth="1"/>
    <col min="4049" max="4049" width="7.28515625" style="8" customWidth="1"/>
    <col min="4050" max="4051" width="7.42578125" style="8" customWidth="1"/>
    <col min="4052" max="4052" width="7.28515625" style="8" customWidth="1"/>
    <col min="4053" max="4066" width="7.42578125" style="8"/>
    <col min="4067" max="4067" width="4" style="8" customWidth="1"/>
    <col min="4068" max="4068" width="34" style="8" customWidth="1"/>
    <col min="4069" max="4075" width="7.42578125" style="8" customWidth="1"/>
    <col min="4076" max="4301" width="9.140625" style="8" customWidth="1"/>
    <col min="4302" max="4302" width="3.140625" style="8" customWidth="1"/>
    <col min="4303" max="4303" width="48.28515625" style="8" customWidth="1"/>
    <col min="4304" max="4304" width="8.42578125" style="8" customWidth="1"/>
    <col min="4305" max="4305" width="7.28515625" style="8" customWidth="1"/>
    <col min="4306" max="4307" width="7.42578125" style="8" customWidth="1"/>
    <col min="4308" max="4308" width="7.28515625" style="8" customWidth="1"/>
    <col min="4309" max="4322" width="7.42578125" style="8"/>
    <col min="4323" max="4323" width="4" style="8" customWidth="1"/>
    <col min="4324" max="4324" width="34" style="8" customWidth="1"/>
    <col min="4325" max="4331" width="7.42578125" style="8" customWidth="1"/>
    <col min="4332" max="4557" width="9.140625" style="8" customWidth="1"/>
    <col min="4558" max="4558" width="3.140625" style="8" customWidth="1"/>
    <col min="4559" max="4559" width="48.28515625" style="8" customWidth="1"/>
    <col min="4560" max="4560" width="8.42578125" style="8" customWidth="1"/>
    <col min="4561" max="4561" width="7.28515625" style="8" customWidth="1"/>
    <col min="4562" max="4563" width="7.42578125" style="8" customWidth="1"/>
    <col min="4564" max="4564" width="7.28515625" style="8" customWidth="1"/>
    <col min="4565" max="4578" width="7.42578125" style="8"/>
    <col min="4579" max="4579" width="4" style="8" customWidth="1"/>
    <col min="4580" max="4580" width="34" style="8" customWidth="1"/>
    <col min="4581" max="4587" width="7.42578125" style="8" customWidth="1"/>
    <col min="4588" max="4813" width="9.140625" style="8" customWidth="1"/>
    <col min="4814" max="4814" width="3.140625" style="8" customWidth="1"/>
    <col min="4815" max="4815" width="48.28515625" style="8" customWidth="1"/>
    <col min="4816" max="4816" width="8.42578125" style="8" customWidth="1"/>
    <col min="4817" max="4817" width="7.28515625" style="8" customWidth="1"/>
    <col min="4818" max="4819" width="7.42578125" style="8" customWidth="1"/>
    <col min="4820" max="4820" width="7.28515625" style="8" customWidth="1"/>
    <col min="4821" max="4834" width="7.42578125" style="8"/>
    <col min="4835" max="4835" width="4" style="8" customWidth="1"/>
    <col min="4836" max="4836" width="34" style="8" customWidth="1"/>
    <col min="4837" max="4843" width="7.42578125" style="8" customWidth="1"/>
    <col min="4844" max="5069" width="9.140625" style="8" customWidth="1"/>
    <col min="5070" max="5070" width="3.140625" style="8" customWidth="1"/>
    <col min="5071" max="5071" width="48.28515625" style="8" customWidth="1"/>
    <col min="5072" max="5072" width="8.42578125" style="8" customWidth="1"/>
    <col min="5073" max="5073" width="7.28515625" style="8" customWidth="1"/>
    <col min="5074" max="5075" width="7.42578125" style="8" customWidth="1"/>
    <col min="5076" max="5076" width="7.28515625" style="8" customWidth="1"/>
    <col min="5077" max="5090" width="7.42578125" style="8"/>
    <col min="5091" max="5091" width="4" style="8" customWidth="1"/>
    <col min="5092" max="5092" width="34" style="8" customWidth="1"/>
    <col min="5093" max="5099" width="7.42578125" style="8" customWidth="1"/>
    <col min="5100" max="5325" width="9.140625" style="8" customWidth="1"/>
    <col min="5326" max="5326" width="3.140625" style="8" customWidth="1"/>
    <col min="5327" max="5327" width="48.28515625" style="8" customWidth="1"/>
    <col min="5328" max="5328" width="8.42578125" style="8" customWidth="1"/>
    <col min="5329" max="5329" width="7.28515625" style="8" customWidth="1"/>
    <col min="5330" max="5331" width="7.42578125" style="8" customWidth="1"/>
    <col min="5332" max="5332" width="7.28515625" style="8" customWidth="1"/>
    <col min="5333" max="5346" width="7.42578125" style="8"/>
    <col min="5347" max="5347" width="4" style="8" customWidth="1"/>
    <col min="5348" max="5348" width="34" style="8" customWidth="1"/>
    <col min="5349" max="5355" width="7.42578125" style="8" customWidth="1"/>
    <col min="5356" max="5581" width="9.140625" style="8" customWidth="1"/>
    <col min="5582" max="5582" width="3.140625" style="8" customWidth="1"/>
    <col min="5583" max="5583" width="48.28515625" style="8" customWidth="1"/>
    <col min="5584" max="5584" width="8.42578125" style="8" customWidth="1"/>
    <col min="5585" max="5585" width="7.28515625" style="8" customWidth="1"/>
    <col min="5586" max="5587" width="7.42578125" style="8" customWidth="1"/>
    <col min="5588" max="5588" width="7.28515625" style="8" customWidth="1"/>
    <col min="5589" max="5602" width="7.42578125" style="8"/>
    <col min="5603" max="5603" width="4" style="8" customWidth="1"/>
    <col min="5604" max="5604" width="34" style="8" customWidth="1"/>
    <col min="5605" max="5611" width="7.42578125" style="8" customWidth="1"/>
    <col min="5612" max="5837" width="9.140625" style="8" customWidth="1"/>
    <col min="5838" max="5838" width="3.140625" style="8" customWidth="1"/>
    <col min="5839" max="5839" width="48.28515625" style="8" customWidth="1"/>
    <col min="5840" max="5840" width="8.42578125" style="8" customWidth="1"/>
    <col min="5841" max="5841" width="7.28515625" style="8" customWidth="1"/>
    <col min="5842" max="5843" width="7.42578125" style="8" customWidth="1"/>
    <col min="5844" max="5844" width="7.28515625" style="8" customWidth="1"/>
    <col min="5845" max="5858" width="7.42578125" style="8"/>
    <col min="5859" max="5859" width="4" style="8" customWidth="1"/>
    <col min="5860" max="5860" width="34" style="8" customWidth="1"/>
    <col min="5861" max="5867" width="7.42578125" style="8" customWidth="1"/>
    <col min="5868" max="6093" width="9.140625" style="8" customWidth="1"/>
    <col min="6094" max="6094" width="3.140625" style="8" customWidth="1"/>
    <col min="6095" max="6095" width="48.28515625" style="8" customWidth="1"/>
    <col min="6096" max="6096" width="8.42578125" style="8" customWidth="1"/>
    <col min="6097" max="6097" width="7.28515625" style="8" customWidth="1"/>
    <col min="6098" max="6099" width="7.42578125" style="8" customWidth="1"/>
    <col min="6100" max="6100" width="7.28515625" style="8" customWidth="1"/>
    <col min="6101" max="6114" width="7.42578125" style="8"/>
    <col min="6115" max="6115" width="4" style="8" customWidth="1"/>
    <col min="6116" max="6116" width="34" style="8" customWidth="1"/>
    <col min="6117" max="6123" width="7.42578125" style="8" customWidth="1"/>
    <col min="6124" max="6349" width="9.140625" style="8" customWidth="1"/>
    <col min="6350" max="6350" width="3.140625" style="8" customWidth="1"/>
    <col min="6351" max="6351" width="48.28515625" style="8" customWidth="1"/>
    <col min="6352" max="6352" width="8.42578125" style="8" customWidth="1"/>
    <col min="6353" max="6353" width="7.28515625" style="8" customWidth="1"/>
    <col min="6354" max="6355" width="7.42578125" style="8" customWidth="1"/>
    <col min="6356" max="6356" width="7.28515625" style="8" customWidth="1"/>
    <col min="6357" max="6370" width="7.42578125" style="8"/>
    <col min="6371" max="6371" width="4" style="8" customWidth="1"/>
    <col min="6372" max="6372" width="34" style="8" customWidth="1"/>
    <col min="6373" max="6379" width="7.42578125" style="8" customWidth="1"/>
    <col min="6380" max="6605" width="9.140625" style="8" customWidth="1"/>
    <col min="6606" max="6606" width="3.140625" style="8" customWidth="1"/>
    <col min="6607" max="6607" width="48.28515625" style="8" customWidth="1"/>
    <col min="6608" max="6608" width="8.42578125" style="8" customWidth="1"/>
    <col min="6609" max="6609" width="7.28515625" style="8" customWidth="1"/>
    <col min="6610" max="6611" width="7.42578125" style="8" customWidth="1"/>
    <col min="6612" max="6612" width="7.28515625" style="8" customWidth="1"/>
    <col min="6613" max="6626" width="7.42578125" style="8"/>
    <col min="6627" max="6627" width="4" style="8" customWidth="1"/>
    <col min="6628" max="6628" width="34" style="8" customWidth="1"/>
    <col min="6629" max="6635" width="7.42578125" style="8" customWidth="1"/>
    <col min="6636" max="6861" width="9.140625" style="8" customWidth="1"/>
    <col min="6862" max="6862" width="3.140625" style="8" customWidth="1"/>
    <col min="6863" max="6863" width="48.28515625" style="8" customWidth="1"/>
    <col min="6864" max="6864" width="8.42578125" style="8" customWidth="1"/>
    <col min="6865" max="6865" width="7.28515625" style="8" customWidth="1"/>
    <col min="6866" max="6867" width="7.42578125" style="8" customWidth="1"/>
    <col min="6868" max="6868" width="7.28515625" style="8" customWidth="1"/>
    <col min="6869" max="6882" width="7.42578125" style="8"/>
    <col min="6883" max="6883" width="4" style="8" customWidth="1"/>
    <col min="6884" max="6884" width="34" style="8" customWidth="1"/>
    <col min="6885" max="6891" width="7.42578125" style="8" customWidth="1"/>
    <col min="6892" max="7117" width="9.140625" style="8" customWidth="1"/>
    <col min="7118" max="7118" width="3.140625" style="8" customWidth="1"/>
    <col min="7119" max="7119" width="48.28515625" style="8" customWidth="1"/>
    <col min="7120" max="7120" width="8.42578125" style="8" customWidth="1"/>
    <col min="7121" max="7121" width="7.28515625" style="8" customWidth="1"/>
    <col min="7122" max="7123" width="7.42578125" style="8" customWidth="1"/>
    <col min="7124" max="7124" width="7.28515625" style="8" customWidth="1"/>
    <col min="7125" max="7138" width="7.42578125" style="8"/>
    <col min="7139" max="7139" width="4" style="8" customWidth="1"/>
    <col min="7140" max="7140" width="34" style="8" customWidth="1"/>
    <col min="7141" max="7147" width="7.42578125" style="8" customWidth="1"/>
    <col min="7148" max="7373" width="9.140625" style="8" customWidth="1"/>
    <col min="7374" max="7374" width="3.140625" style="8" customWidth="1"/>
    <col min="7375" max="7375" width="48.28515625" style="8" customWidth="1"/>
    <col min="7376" max="7376" width="8.42578125" style="8" customWidth="1"/>
    <col min="7377" max="7377" width="7.28515625" style="8" customWidth="1"/>
    <col min="7378" max="7379" width="7.42578125" style="8" customWidth="1"/>
    <col min="7380" max="7380" width="7.28515625" style="8" customWidth="1"/>
    <col min="7381" max="7394" width="7.42578125" style="8"/>
    <col min="7395" max="7395" width="4" style="8" customWidth="1"/>
    <col min="7396" max="7396" width="34" style="8" customWidth="1"/>
    <col min="7397" max="7403" width="7.42578125" style="8" customWidth="1"/>
    <col min="7404" max="7629" width="9.140625" style="8" customWidth="1"/>
    <col min="7630" max="7630" width="3.140625" style="8" customWidth="1"/>
    <col min="7631" max="7631" width="48.28515625" style="8" customWidth="1"/>
    <col min="7632" max="7632" width="8.42578125" style="8" customWidth="1"/>
    <col min="7633" max="7633" width="7.28515625" style="8" customWidth="1"/>
    <col min="7634" max="7635" width="7.42578125" style="8" customWidth="1"/>
    <col min="7636" max="7636" width="7.28515625" style="8" customWidth="1"/>
    <col min="7637" max="7650" width="7.42578125" style="8"/>
    <col min="7651" max="7651" width="4" style="8" customWidth="1"/>
    <col min="7652" max="7652" width="34" style="8" customWidth="1"/>
    <col min="7653" max="7659" width="7.42578125" style="8" customWidth="1"/>
    <col min="7660" max="7885" width="9.140625" style="8" customWidth="1"/>
    <col min="7886" max="7886" width="3.140625" style="8" customWidth="1"/>
    <col min="7887" max="7887" width="48.28515625" style="8" customWidth="1"/>
    <col min="7888" max="7888" width="8.42578125" style="8" customWidth="1"/>
    <col min="7889" max="7889" width="7.28515625" style="8" customWidth="1"/>
    <col min="7890" max="7891" width="7.42578125" style="8" customWidth="1"/>
    <col min="7892" max="7892" width="7.28515625" style="8" customWidth="1"/>
    <col min="7893" max="7906" width="7.42578125" style="8"/>
    <col min="7907" max="7907" width="4" style="8" customWidth="1"/>
    <col min="7908" max="7908" width="34" style="8" customWidth="1"/>
    <col min="7909" max="7915" width="7.42578125" style="8" customWidth="1"/>
    <col min="7916" max="8141" width="9.140625" style="8" customWidth="1"/>
    <col min="8142" max="8142" width="3.140625" style="8" customWidth="1"/>
    <col min="8143" max="8143" width="48.28515625" style="8" customWidth="1"/>
    <col min="8144" max="8144" width="8.42578125" style="8" customWidth="1"/>
    <col min="8145" max="8145" width="7.28515625" style="8" customWidth="1"/>
    <col min="8146" max="8147" width="7.42578125" style="8" customWidth="1"/>
    <col min="8148" max="8148" width="7.28515625" style="8" customWidth="1"/>
    <col min="8149" max="8162" width="7.42578125" style="8"/>
    <col min="8163" max="8163" width="4" style="8" customWidth="1"/>
    <col min="8164" max="8164" width="34" style="8" customWidth="1"/>
    <col min="8165" max="8171" width="7.42578125" style="8" customWidth="1"/>
    <col min="8172" max="8397" width="9.140625" style="8" customWidth="1"/>
    <col min="8398" max="8398" width="3.140625" style="8" customWidth="1"/>
    <col min="8399" max="8399" width="48.28515625" style="8" customWidth="1"/>
    <col min="8400" max="8400" width="8.42578125" style="8" customWidth="1"/>
    <col min="8401" max="8401" width="7.28515625" style="8" customWidth="1"/>
    <col min="8402" max="8403" width="7.42578125" style="8" customWidth="1"/>
    <col min="8404" max="8404" width="7.28515625" style="8" customWidth="1"/>
    <col min="8405" max="8418" width="7.42578125" style="8"/>
    <col min="8419" max="8419" width="4" style="8" customWidth="1"/>
    <col min="8420" max="8420" width="34" style="8" customWidth="1"/>
    <col min="8421" max="8427" width="7.42578125" style="8" customWidth="1"/>
    <col min="8428" max="8653" width="9.140625" style="8" customWidth="1"/>
    <col min="8654" max="8654" width="3.140625" style="8" customWidth="1"/>
    <col min="8655" max="8655" width="48.28515625" style="8" customWidth="1"/>
    <col min="8656" max="8656" width="8.42578125" style="8" customWidth="1"/>
    <col min="8657" max="8657" width="7.28515625" style="8" customWidth="1"/>
    <col min="8658" max="8659" width="7.42578125" style="8" customWidth="1"/>
    <col min="8660" max="8660" width="7.28515625" style="8" customWidth="1"/>
    <col min="8661" max="8674" width="7.42578125" style="8"/>
    <col min="8675" max="8675" width="4" style="8" customWidth="1"/>
    <col min="8676" max="8676" width="34" style="8" customWidth="1"/>
    <col min="8677" max="8683" width="7.42578125" style="8" customWidth="1"/>
    <col min="8684" max="8909" width="9.140625" style="8" customWidth="1"/>
    <col min="8910" max="8910" width="3.140625" style="8" customWidth="1"/>
    <col min="8911" max="8911" width="48.28515625" style="8" customWidth="1"/>
    <col min="8912" max="8912" width="8.42578125" style="8" customWidth="1"/>
    <col min="8913" max="8913" width="7.28515625" style="8" customWidth="1"/>
    <col min="8914" max="8915" width="7.42578125" style="8" customWidth="1"/>
    <col min="8916" max="8916" width="7.28515625" style="8" customWidth="1"/>
    <col min="8917" max="8930" width="7.42578125" style="8"/>
    <col min="8931" max="8931" width="4" style="8" customWidth="1"/>
    <col min="8932" max="8932" width="34" style="8" customWidth="1"/>
    <col min="8933" max="8939" width="7.42578125" style="8" customWidth="1"/>
    <col min="8940" max="9165" width="9.140625" style="8" customWidth="1"/>
    <col min="9166" max="9166" width="3.140625" style="8" customWidth="1"/>
    <col min="9167" max="9167" width="48.28515625" style="8" customWidth="1"/>
    <col min="9168" max="9168" width="8.42578125" style="8" customWidth="1"/>
    <col min="9169" max="9169" width="7.28515625" style="8" customWidth="1"/>
    <col min="9170" max="9171" width="7.42578125" style="8" customWidth="1"/>
    <col min="9172" max="9172" width="7.28515625" style="8" customWidth="1"/>
    <col min="9173" max="9186" width="7.42578125" style="8"/>
    <col min="9187" max="9187" width="4" style="8" customWidth="1"/>
    <col min="9188" max="9188" width="34" style="8" customWidth="1"/>
    <col min="9189" max="9195" width="7.42578125" style="8" customWidth="1"/>
    <col min="9196" max="9421" width="9.140625" style="8" customWidth="1"/>
    <col min="9422" max="9422" width="3.140625" style="8" customWidth="1"/>
    <col min="9423" max="9423" width="48.28515625" style="8" customWidth="1"/>
    <col min="9424" max="9424" width="8.42578125" style="8" customWidth="1"/>
    <col min="9425" max="9425" width="7.28515625" style="8" customWidth="1"/>
    <col min="9426" max="9427" width="7.42578125" style="8" customWidth="1"/>
    <col min="9428" max="9428" width="7.28515625" style="8" customWidth="1"/>
    <col min="9429" max="9442" width="7.42578125" style="8"/>
    <col min="9443" max="9443" width="4" style="8" customWidth="1"/>
    <col min="9444" max="9444" width="34" style="8" customWidth="1"/>
    <col min="9445" max="9451" width="7.42578125" style="8" customWidth="1"/>
    <col min="9452" max="9677" width="9.140625" style="8" customWidth="1"/>
    <col min="9678" max="9678" width="3.140625" style="8" customWidth="1"/>
    <col min="9679" max="9679" width="48.28515625" style="8" customWidth="1"/>
    <col min="9680" max="9680" width="8.42578125" style="8" customWidth="1"/>
    <col min="9681" max="9681" width="7.28515625" style="8" customWidth="1"/>
    <col min="9682" max="9683" width="7.42578125" style="8" customWidth="1"/>
    <col min="9684" max="9684" width="7.28515625" style="8" customWidth="1"/>
    <col min="9685" max="9698" width="7.42578125" style="8"/>
    <col min="9699" max="9699" width="4" style="8" customWidth="1"/>
    <col min="9700" max="9700" width="34" style="8" customWidth="1"/>
    <col min="9701" max="9707" width="7.42578125" style="8" customWidth="1"/>
    <col min="9708" max="9933" width="9.140625" style="8" customWidth="1"/>
    <col min="9934" max="9934" width="3.140625" style="8" customWidth="1"/>
    <col min="9935" max="9935" width="48.28515625" style="8" customWidth="1"/>
    <col min="9936" max="9936" width="8.42578125" style="8" customWidth="1"/>
    <col min="9937" max="9937" width="7.28515625" style="8" customWidth="1"/>
    <col min="9938" max="9939" width="7.42578125" style="8" customWidth="1"/>
    <col min="9940" max="9940" width="7.28515625" style="8" customWidth="1"/>
    <col min="9941" max="9954" width="7.42578125" style="8"/>
    <col min="9955" max="9955" width="4" style="8" customWidth="1"/>
    <col min="9956" max="9956" width="34" style="8" customWidth="1"/>
    <col min="9957" max="9963" width="7.42578125" style="8" customWidth="1"/>
    <col min="9964" max="10189" width="9.140625" style="8" customWidth="1"/>
    <col min="10190" max="10190" width="3.140625" style="8" customWidth="1"/>
    <col min="10191" max="10191" width="48.28515625" style="8" customWidth="1"/>
    <col min="10192" max="10192" width="8.42578125" style="8" customWidth="1"/>
    <col min="10193" max="10193" width="7.28515625" style="8" customWidth="1"/>
    <col min="10194" max="10195" width="7.42578125" style="8" customWidth="1"/>
    <col min="10196" max="10196" width="7.28515625" style="8" customWidth="1"/>
    <col min="10197" max="10210" width="7.42578125" style="8"/>
    <col min="10211" max="10211" width="4" style="8" customWidth="1"/>
    <col min="10212" max="10212" width="34" style="8" customWidth="1"/>
    <col min="10213" max="10219" width="7.42578125" style="8" customWidth="1"/>
    <col min="10220" max="10445" width="9.140625" style="8" customWidth="1"/>
    <col min="10446" max="10446" width="3.140625" style="8" customWidth="1"/>
    <col min="10447" max="10447" width="48.28515625" style="8" customWidth="1"/>
    <col min="10448" max="10448" width="8.42578125" style="8" customWidth="1"/>
    <col min="10449" max="10449" width="7.28515625" style="8" customWidth="1"/>
    <col min="10450" max="10451" width="7.42578125" style="8" customWidth="1"/>
    <col min="10452" max="10452" width="7.28515625" style="8" customWidth="1"/>
    <col min="10453" max="10466" width="7.42578125" style="8"/>
    <col min="10467" max="10467" width="4" style="8" customWidth="1"/>
    <col min="10468" max="10468" width="34" style="8" customWidth="1"/>
    <col min="10469" max="10475" width="7.42578125" style="8" customWidth="1"/>
    <col min="10476" max="10701" width="9.140625" style="8" customWidth="1"/>
    <col min="10702" max="10702" width="3.140625" style="8" customWidth="1"/>
    <col min="10703" max="10703" width="48.28515625" style="8" customWidth="1"/>
    <col min="10704" max="10704" width="8.42578125" style="8" customWidth="1"/>
    <col min="10705" max="10705" width="7.28515625" style="8" customWidth="1"/>
    <col min="10706" max="10707" width="7.42578125" style="8" customWidth="1"/>
    <col min="10708" max="10708" width="7.28515625" style="8" customWidth="1"/>
    <col min="10709" max="10722" width="7.42578125" style="8"/>
    <col min="10723" max="10723" width="4" style="8" customWidth="1"/>
    <col min="10724" max="10724" width="34" style="8" customWidth="1"/>
    <col min="10725" max="10731" width="7.42578125" style="8" customWidth="1"/>
    <col min="10732" max="10957" width="9.140625" style="8" customWidth="1"/>
    <col min="10958" max="10958" width="3.140625" style="8" customWidth="1"/>
    <col min="10959" max="10959" width="48.28515625" style="8" customWidth="1"/>
    <col min="10960" max="10960" width="8.42578125" style="8" customWidth="1"/>
    <col min="10961" max="10961" width="7.28515625" style="8" customWidth="1"/>
    <col min="10962" max="10963" width="7.42578125" style="8" customWidth="1"/>
    <col min="10964" max="10964" width="7.28515625" style="8" customWidth="1"/>
    <col min="10965" max="10978" width="7.42578125" style="8"/>
    <col min="10979" max="10979" width="4" style="8" customWidth="1"/>
    <col min="10980" max="10980" width="34" style="8" customWidth="1"/>
    <col min="10981" max="10987" width="7.42578125" style="8" customWidth="1"/>
    <col min="10988" max="11213" width="9.140625" style="8" customWidth="1"/>
    <col min="11214" max="11214" width="3.140625" style="8" customWidth="1"/>
    <col min="11215" max="11215" width="48.28515625" style="8" customWidth="1"/>
    <col min="11216" max="11216" width="8.42578125" style="8" customWidth="1"/>
    <col min="11217" max="11217" width="7.28515625" style="8" customWidth="1"/>
    <col min="11218" max="11219" width="7.42578125" style="8" customWidth="1"/>
    <col min="11220" max="11220" width="7.28515625" style="8" customWidth="1"/>
    <col min="11221" max="11234" width="7.42578125" style="8"/>
    <col min="11235" max="11235" width="4" style="8" customWidth="1"/>
    <col min="11236" max="11236" width="34" style="8" customWidth="1"/>
    <col min="11237" max="11243" width="7.42578125" style="8" customWidth="1"/>
    <col min="11244" max="11469" width="9.140625" style="8" customWidth="1"/>
    <col min="11470" max="11470" width="3.140625" style="8" customWidth="1"/>
    <col min="11471" max="11471" width="48.28515625" style="8" customWidth="1"/>
    <col min="11472" max="11472" width="8.42578125" style="8" customWidth="1"/>
    <col min="11473" max="11473" width="7.28515625" style="8" customWidth="1"/>
    <col min="11474" max="11475" width="7.42578125" style="8" customWidth="1"/>
    <col min="11476" max="11476" width="7.28515625" style="8" customWidth="1"/>
    <col min="11477" max="11490" width="7.42578125" style="8"/>
    <col min="11491" max="11491" width="4" style="8" customWidth="1"/>
    <col min="11492" max="11492" width="34" style="8" customWidth="1"/>
    <col min="11493" max="11499" width="7.42578125" style="8" customWidth="1"/>
    <col min="11500" max="11725" width="9.140625" style="8" customWidth="1"/>
    <col min="11726" max="11726" width="3.140625" style="8" customWidth="1"/>
    <col min="11727" max="11727" width="48.28515625" style="8" customWidth="1"/>
    <col min="11728" max="11728" width="8.42578125" style="8" customWidth="1"/>
    <col min="11729" max="11729" width="7.28515625" style="8" customWidth="1"/>
    <col min="11730" max="11731" width="7.42578125" style="8" customWidth="1"/>
    <col min="11732" max="11732" width="7.28515625" style="8" customWidth="1"/>
    <col min="11733" max="11746" width="7.42578125" style="8"/>
    <col min="11747" max="11747" width="4" style="8" customWidth="1"/>
    <col min="11748" max="11748" width="34" style="8" customWidth="1"/>
    <col min="11749" max="11755" width="7.42578125" style="8" customWidth="1"/>
    <col min="11756" max="11981" width="9.140625" style="8" customWidth="1"/>
    <col min="11982" max="11982" width="3.140625" style="8" customWidth="1"/>
    <col min="11983" max="11983" width="48.28515625" style="8" customWidth="1"/>
    <col min="11984" max="11984" width="8.42578125" style="8" customWidth="1"/>
    <col min="11985" max="11985" width="7.28515625" style="8" customWidth="1"/>
    <col min="11986" max="11987" width="7.42578125" style="8" customWidth="1"/>
    <col min="11988" max="11988" width="7.28515625" style="8" customWidth="1"/>
    <col min="11989" max="12002" width="7.42578125" style="8"/>
    <col min="12003" max="12003" width="4" style="8" customWidth="1"/>
    <col min="12004" max="12004" width="34" style="8" customWidth="1"/>
    <col min="12005" max="12011" width="7.42578125" style="8" customWidth="1"/>
    <col min="12012" max="12237" width="9.140625" style="8" customWidth="1"/>
    <col min="12238" max="12238" width="3.140625" style="8" customWidth="1"/>
    <col min="12239" max="12239" width="48.28515625" style="8" customWidth="1"/>
    <col min="12240" max="12240" width="8.42578125" style="8" customWidth="1"/>
    <col min="12241" max="12241" width="7.28515625" style="8" customWidth="1"/>
    <col min="12242" max="12243" width="7.42578125" style="8" customWidth="1"/>
    <col min="12244" max="12244" width="7.28515625" style="8" customWidth="1"/>
    <col min="12245" max="12258" width="7.42578125" style="8"/>
    <col min="12259" max="12259" width="4" style="8" customWidth="1"/>
    <col min="12260" max="12260" width="34" style="8" customWidth="1"/>
    <col min="12261" max="12267" width="7.42578125" style="8" customWidth="1"/>
    <col min="12268" max="12493" width="9.140625" style="8" customWidth="1"/>
    <col min="12494" max="12494" width="3.140625" style="8" customWidth="1"/>
    <col min="12495" max="12495" width="48.28515625" style="8" customWidth="1"/>
    <col min="12496" max="12496" width="8.42578125" style="8" customWidth="1"/>
    <col min="12497" max="12497" width="7.28515625" style="8" customWidth="1"/>
    <col min="12498" max="12499" width="7.42578125" style="8" customWidth="1"/>
    <col min="12500" max="12500" width="7.28515625" style="8" customWidth="1"/>
    <col min="12501" max="12514" width="7.42578125" style="8"/>
    <col min="12515" max="12515" width="4" style="8" customWidth="1"/>
    <col min="12516" max="12516" width="34" style="8" customWidth="1"/>
    <col min="12517" max="12523" width="7.42578125" style="8" customWidth="1"/>
    <col min="12524" max="12749" width="9.140625" style="8" customWidth="1"/>
    <col min="12750" max="12750" width="3.140625" style="8" customWidth="1"/>
    <col min="12751" max="12751" width="48.28515625" style="8" customWidth="1"/>
    <col min="12752" max="12752" width="8.42578125" style="8" customWidth="1"/>
    <col min="12753" max="12753" width="7.28515625" style="8" customWidth="1"/>
    <col min="12754" max="12755" width="7.42578125" style="8" customWidth="1"/>
    <col min="12756" max="12756" width="7.28515625" style="8" customWidth="1"/>
    <col min="12757" max="12770" width="7.42578125" style="8"/>
    <col min="12771" max="12771" width="4" style="8" customWidth="1"/>
    <col min="12772" max="12772" width="34" style="8" customWidth="1"/>
    <col min="12773" max="12779" width="7.42578125" style="8" customWidth="1"/>
    <col min="12780" max="13005" width="9.140625" style="8" customWidth="1"/>
    <col min="13006" max="13006" width="3.140625" style="8" customWidth="1"/>
    <col min="13007" max="13007" width="48.28515625" style="8" customWidth="1"/>
    <col min="13008" max="13008" width="8.42578125" style="8" customWidth="1"/>
    <col min="13009" max="13009" width="7.28515625" style="8" customWidth="1"/>
    <col min="13010" max="13011" width="7.42578125" style="8" customWidth="1"/>
    <col min="13012" max="13012" width="7.28515625" style="8" customWidth="1"/>
    <col min="13013" max="13026" width="7.42578125" style="8"/>
    <col min="13027" max="13027" width="4" style="8" customWidth="1"/>
    <col min="13028" max="13028" width="34" style="8" customWidth="1"/>
    <col min="13029" max="13035" width="7.42578125" style="8" customWidth="1"/>
    <col min="13036" max="13261" width="9.140625" style="8" customWidth="1"/>
    <col min="13262" max="13262" width="3.140625" style="8" customWidth="1"/>
    <col min="13263" max="13263" width="48.28515625" style="8" customWidth="1"/>
    <col min="13264" max="13264" width="8.42578125" style="8" customWidth="1"/>
    <col min="13265" max="13265" width="7.28515625" style="8" customWidth="1"/>
    <col min="13266" max="13267" width="7.42578125" style="8" customWidth="1"/>
    <col min="13268" max="13268" width="7.28515625" style="8" customWidth="1"/>
    <col min="13269" max="13282" width="7.42578125" style="8"/>
    <col min="13283" max="13283" width="4" style="8" customWidth="1"/>
    <col min="13284" max="13284" width="34" style="8" customWidth="1"/>
    <col min="13285" max="13291" width="7.42578125" style="8" customWidth="1"/>
    <col min="13292" max="13517" width="9.140625" style="8" customWidth="1"/>
    <col min="13518" max="13518" width="3.140625" style="8" customWidth="1"/>
    <col min="13519" max="13519" width="48.28515625" style="8" customWidth="1"/>
    <col min="13520" max="13520" width="8.42578125" style="8" customWidth="1"/>
    <col min="13521" max="13521" width="7.28515625" style="8" customWidth="1"/>
    <col min="13522" max="13523" width="7.42578125" style="8" customWidth="1"/>
    <col min="13524" max="13524" width="7.28515625" style="8" customWidth="1"/>
    <col min="13525" max="13538" width="7.42578125" style="8"/>
    <col min="13539" max="13539" width="4" style="8" customWidth="1"/>
    <col min="13540" max="13540" width="34" style="8" customWidth="1"/>
    <col min="13541" max="13547" width="7.42578125" style="8" customWidth="1"/>
    <col min="13548" max="13773" width="9.140625" style="8" customWidth="1"/>
    <col min="13774" max="13774" width="3.140625" style="8" customWidth="1"/>
    <col min="13775" max="13775" width="48.28515625" style="8" customWidth="1"/>
    <col min="13776" max="13776" width="8.42578125" style="8" customWidth="1"/>
    <col min="13777" max="13777" width="7.28515625" style="8" customWidth="1"/>
    <col min="13778" max="13779" width="7.42578125" style="8" customWidth="1"/>
    <col min="13780" max="13780" width="7.28515625" style="8" customWidth="1"/>
    <col min="13781" max="13794" width="7.42578125" style="8"/>
    <col min="13795" max="13795" width="4" style="8" customWidth="1"/>
    <col min="13796" max="13796" width="34" style="8" customWidth="1"/>
    <col min="13797" max="13803" width="7.42578125" style="8" customWidth="1"/>
    <col min="13804" max="14029" width="9.140625" style="8" customWidth="1"/>
    <col min="14030" max="14030" width="3.140625" style="8" customWidth="1"/>
    <col min="14031" max="14031" width="48.28515625" style="8" customWidth="1"/>
    <col min="14032" max="14032" width="8.42578125" style="8" customWidth="1"/>
    <col min="14033" max="14033" width="7.28515625" style="8" customWidth="1"/>
    <col min="14034" max="14035" width="7.42578125" style="8" customWidth="1"/>
    <col min="14036" max="14036" width="7.28515625" style="8" customWidth="1"/>
    <col min="14037" max="14050" width="7.42578125" style="8"/>
    <col min="14051" max="14051" width="4" style="8" customWidth="1"/>
    <col min="14052" max="14052" width="34" style="8" customWidth="1"/>
    <col min="14053" max="14059" width="7.42578125" style="8" customWidth="1"/>
    <col min="14060" max="14285" width="9.140625" style="8" customWidth="1"/>
    <col min="14286" max="14286" width="3.140625" style="8" customWidth="1"/>
    <col min="14287" max="14287" width="48.28515625" style="8" customWidth="1"/>
    <col min="14288" max="14288" width="8.42578125" style="8" customWidth="1"/>
    <col min="14289" max="14289" width="7.28515625" style="8" customWidth="1"/>
    <col min="14290" max="14291" width="7.42578125" style="8" customWidth="1"/>
    <col min="14292" max="14292" width="7.28515625" style="8" customWidth="1"/>
    <col min="14293" max="14306" width="7.42578125" style="8"/>
    <col min="14307" max="14307" width="4" style="8" customWidth="1"/>
    <col min="14308" max="14308" width="34" style="8" customWidth="1"/>
    <col min="14309" max="14315" width="7.42578125" style="8" customWidth="1"/>
    <col min="14316" max="14541" width="9.140625" style="8" customWidth="1"/>
    <col min="14542" max="14542" width="3.140625" style="8" customWidth="1"/>
    <col min="14543" max="14543" width="48.28515625" style="8" customWidth="1"/>
    <col min="14544" max="14544" width="8.42578125" style="8" customWidth="1"/>
    <col min="14545" max="14545" width="7.28515625" style="8" customWidth="1"/>
    <col min="14546" max="14547" width="7.42578125" style="8" customWidth="1"/>
    <col min="14548" max="14548" width="7.28515625" style="8" customWidth="1"/>
    <col min="14549" max="14562" width="7.42578125" style="8"/>
    <col min="14563" max="14563" width="4" style="8" customWidth="1"/>
    <col min="14564" max="14564" width="34" style="8" customWidth="1"/>
    <col min="14565" max="14571" width="7.42578125" style="8" customWidth="1"/>
    <col min="14572" max="14797" width="9.140625" style="8" customWidth="1"/>
    <col min="14798" max="14798" width="3.140625" style="8" customWidth="1"/>
    <col min="14799" max="14799" width="48.28515625" style="8" customWidth="1"/>
    <col min="14800" max="14800" width="8.42578125" style="8" customWidth="1"/>
    <col min="14801" max="14801" width="7.28515625" style="8" customWidth="1"/>
    <col min="14802" max="14803" width="7.42578125" style="8" customWidth="1"/>
    <col min="14804" max="14804" width="7.28515625" style="8" customWidth="1"/>
    <col min="14805" max="14818" width="7.42578125" style="8"/>
    <col min="14819" max="14819" width="4" style="8" customWidth="1"/>
    <col min="14820" max="14820" width="34" style="8" customWidth="1"/>
    <col min="14821" max="14827" width="7.42578125" style="8" customWidth="1"/>
    <col min="14828" max="15053" width="9.140625" style="8" customWidth="1"/>
    <col min="15054" max="15054" width="3.140625" style="8" customWidth="1"/>
    <col min="15055" max="15055" width="48.28515625" style="8" customWidth="1"/>
    <col min="15056" max="15056" width="8.42578125" style="8" customWidth="1"/>
    <col min="15057" max="15057" width="7.28515625" style="8" customWidth="1"/>
    <col min="15058" max="15059" width="7.42578125" style="8" customWidth="1"/>
    <col min="15060" max="15060" width="7.28515625" style="8" customWidth="1"/>
    <col min="15061" max="15074" width="7.42578125" style="8"/>
    <col min="15075" max="15075" width="4" style="8" customWidth="1"/>
    <col min="15076" max="15076" width="34" style="8" customWidth="1"/>
    <col min="15077" max="15083" width="7.42578125" style="8" customWidth="1"/>
    <col min="15084" max="15309" width="9.140625" style="8" customWidth="1"/>
    <col min="15310" max="15310" width="3.140625" style="8" customWidth="1"/>
    <col min="15311" max="15311" width="48.28515625" style="8" customWidth="1"/>
    <col min="15312" max="15312" width="8.42578125" style="8" customWidth="1"/>
    <col min="15313" max="15313" width="7.28515625" style="8" customWidth="1"/>
    <col min="15314" max="15315" width="7.42578125" style="8" customWidth="1"/>
    <col min="15316" max="15316" width="7.28515625" style="8" customWidth="1"/>
    <col min="15317" max="15330" width="7.42578125" style="8"/>
    <col min="15331" max="15331" width="4" style="8" customWidth="1"/>
    <col min="15332" max="15332" width="34" style="8" customWidth="1"/>
    <col min="15333" max="15339" width="7.42578125" style="8" customWidth="1"/>
    <col min="15340" max="15565" width="9.140625" style="8" customWidth="1"/>
    <col min="15566" max="15566" width="3.140625" style="8" customWidth="1"/>
    <col min="15567" max="15567" width="48.28515625" style="8" customWidth="1"/>
    <col min="15568" max="15568" width="8.42578125" style="8" customWidth="1"/>
    <col min="15569" max="15569" width="7.28515625" style="8" customWidth="1"/>
    <col min="15570" max="15571" width="7.42578125" style="8" customWidth="1"/>
    <col min="15572" max="15572" width="7.28515625" style="8" customWidth="1"/>
    <col min="15573" max="15586" width="7.42578125" style="8"/>
    <col min="15587" max="15587" width="4" style="8" customWidth="1"/>
    <col min="15588" max="15588" width="34" style="8" customWidth="1"/>
    <col min="15589" max="15595" width="7.42578125" style="8" customWidth="1"/>
    <col min="15596" max="15821" width="9.140625" style="8" customWidth="1"/>
    <col min="15822" max="15822" width="3.140625" style="8" customWidth="1"/>
    <col min="15823" max="15823" width="48.28515625" style="8" customWidth="1"/>
    <col min="15824" max="15824" width="8.42578125" style="8" customWidth="1"/>
    <col min="15825" max="15825" width="7.28515625" style="8" customWidth="1"/>
    <col min="15826" max="15827" width="7.42578125" style="8" customWidth="1"/>
    <col min="15828" max="15828" width="7.28515625" style="8" customWidth="1"/>
    <col min="15829" max="15842" width="7.42578125" style="8"/>
    <col min="15843" max="15843" width="4" style="8" customWidth="1"/>
    <col min="15844" max="15844" width="34" style="8" customWidth="1"/>
    <col min="15845" max="15851" width="7.42578125" style="8" customWidth="1"/>
    <col min="15852" max="16077" width="9.140625" style="8" customWidth="1"/>
    <col min="16078" max="16078" width="3.140625" style="8" customWidth="1"/>
    <col min="16079" max="16079" width="48.28515625" style="8" customWidth="1"/>
    <col min="16080" max="16080" width="8.42578125" style="8" customWidth="1"/>
    <col min="16081" max="16081" width="7.28515625" style="8" customWidth="1"/>
    <col min="16082" max="16083" width="7.42578125" style="8" customWidth="1"/>
    <col min="16084" max="16084" width="7.28515625" style="8" customWidth="1"/>
    <col min="16085" max="16098" width="7.42578125" style="8"/>
    <col min="16099" max="16099" width="4" style="8" customWidth="1"/>
    <col min="16100" max="16100" width="34" style="8" customWidth="1"/>
    <col min="16101" max="16107" width="7.42578125" style="8" customWidth="1"/>
    <col min="16108" max="16333" width="9.140625" style="8" customWidth="1"/>
    <col min="16334" max="16334" width="3.140625" style="8" customWidth="1"/>
    <col min="16335" max="16335" width="48.28515625" style="8" customWidth="1"/>
    <col min="16336" max="16336" width="8.42578125" style="8" customWidth="1"/>
    <col min="16337" max="16337" width="7.28515625" style="8" customWidth="1"/>
    <col min="16338" max="16339" width="7.42578125" style="8" customWidth="1"/>
    <col min="16340" max="16340" width="7.28515625" style="8" customWidth="1"/>
    <col min="16341" max="16384" width="7.42578125" style="8"/>
  </cols>
  <sheetData>
    <row r="1" spans="2:13" ht="39" customHeight="1">
      <c r="B1" s="1615" t="s">
        <v>481</v>
      </c>
      <c r="C1" s="1615"/>
      <c r="D1" s="1615"/>
      <c r="E1" s="1615"/>
      <c r="F1" s="1615"/>
      <c r="G1" s="1615"/>
      <c r="H1" s="707"/>
      <c r="I1" s="707"/>
    </row>
    <row r="2" spans="2:13">
      <c r="B2" s="96"/>
      <c r="C2" s="131"/>
      <c r="D2" s="131"/>
      <c r="E2" s="83"/>
    </row>
    <row r="3" spans="2:13" ht="37.5" customHeight="1">
      <c r="B3" s="1616" t="s">
        <v>482</v>
      </c>
      <c r="C3" s="1616"/>
      <c r="D3" s="1616"/>
      <c r="E3" s="1616"/>
      <c r="F3" s="1616"/>
      <c r="G3" s="1616"/>
    </row>
    <row r="4" spans="2:13">
      <c r="B4" s="39"/>
      <c r="C4" s="49"/>
      <c r="D4" s="49"/>
      <c r="E4" s="138"/>
    </row>
    <row r="5" spans="2:13" ht="18.75" customHeight="1">
      <c r="B5" s="1447" t="s">
        <v>35</v>
      </c>
      <c r="C5" s="1614" t="s">
        <v>2</v>
      </c>
      <c r="D5" s="1116" t="s">
        <v>833</v>
      </c>
      <c r="E5" s="1116" t="s">
        <v>483</v>
      </c>
      <c r="F5" s="1137" t="s">
        <v>2637</v>
      </c>
      <c r="G5" s="1377"/>
    </row>
    <row r="6" spans="2:13" ht="19.5" customHeight="1">
      <c r="B6" s="1447"/>
      <c r="C6" s="1614"/>
      <c r="D6" s="1117"/>
      <c r="E6" s="1117"/>
      <c r="F6" s="1378"/>
      <c r="G6" s="1379"/>
    </row>
    <row r="7" spans="2:13">
      <c r="B7" s="1381" t="s">
        <v>2836</v>
      </c>
      <c r="C7" s="1394"/>
      <c r="D7" s="1394"/>
      <c r="E7" s="1394"/>
      <c r="F7" s="1394"/>
      <c r="G7" s="1382"/>
    </row>
    <row r="8" spans="2:13" s="130" customFormat="1" ht="14.25" customHeight="1">
      <c r="B8" s="1617" t="s">
        <v>2682</v>
      </c>
      <c r="C8" s="1618"/>
      <c r="D8" s="1618"/>
      <c r="E8" s="1619"/>
      <c r="F8" s="638" t="s">
        <v>5</v>
      </c>
      <c r="G8" s="638" t="s">
        <v>6</v>
      </c>
      <c r="H8" s="471"/>
      <c r="I8" s="160"/>
      <c r="J8" s="471"/>
      <c r="K8" s="471"/>
    </row>
    <row r="9" spans="2:13" ht="15">
      <c r="B9" s="139">
        <v>1</v>
      </c>
      <c r="C9" s="141" t="s">
        <v>98</v>
      </c>
      <c r="D9" s="398" t="s">
        <v>324</v>
      </c>
      <c r="E9" s="140" t="s">
        <v>7</v>
      </c>
      <c r="F9" s="105">
        <f>_xlfn.XLOOKUP(M9,[1]VIII_CII_B_centr!$AI:$AI,[1]VIII_CII_B_centr!$S:$S)</f>
        <v>2.8491506999999996</v>
      </c>
      <c r="G9" s="420">
        <f>_xlfn.XLOOKUP(M9,[1]VIII_CII_B_centr!$AI:$AI,[1]VIII_CII_B_centr!$T:$T)</f>
        <v>3.1657229999999994</v>
      </c>
      <c r="M9" s="826" t="s">
        <v>2462</v>
      </c>
    </row>
    <row r="10" spans="2:13" ht="15">
      <c r="B10" s="139">
        <v>2</v>
      </c>
      <c r="C10" s="141" t="s">
        <v>215</v>
      </c>
      <c r="D10" s="398" t="s">
        <v>324</v>
      </c>
      <c r="E10" s="140" t="s">
        <v>7</v>
      </c>
      <c r="F10" s="105">
        <f>_xlfn.XLOOKUP(M10,[1]VIII_CII_B_centr!$AI:$AI,[1]VIII_CII_B_centr!$S:$S)</f>
        <v>2.6501191200000007</v>
      </c>
      <c r="G10" s="105">
        <f>_xlfn.XLOOKUP(M10,[1]VIII_CII_B_centr!$AI:$AI,[1]VIII_CII_B_centr!$T:$T)</f>
        <v>2.9445768000000005</v>
      </c>
      <c r="M10" s="826" t="s">
        <v>2463</v>
      </c>
    </row>
    <row r="11" spans="2:13" ht="15">
      <c r="B11" s="139">
        <v>3</v>
      </c>
      <c r="C11" s="121" t="s">
        <v>162</v>
      </c>
      <c r="D11" s="398" t="s">
        <v>324</v>
      </c>
      <c r="E11" s="140" t="s">
        <v>7</v>
      </c>
      <c r="F11" s="105">
        <f>_xlfn.XLOOKUP(M11,[1]VIII_CII_B_centr!$AI:$AI,[1]VIII_CII_B_centr!$S:$S)</f>
        <v>2.6501191200000007</v>
      </c>
      <c r="G11" s="105">
        <f>_xlfn.XLOOKUP(M11,[1]VIII_CII_B_centr!$AI:$AI,[1]VIII_CII_B_centr!$T:$T)</f>
        <v>2.9445768000000005</v>
      </c>
      <c r="M11" s="826" t="s">
        <v>2464</v>
      </c>
    </row>
    <row r="12" spans="2:13" ht="25.5">
      <c r="B12" s="139">
        <v>4</v>
      </c>
      <c r="C12" s="121" t="s">
        <v>1119</v>
      </c>
      <c r="D12" s="398" t="s">
        <v>324</v>
      </c>
      <c r="E12" s="140" t="s">
        <v>7</v>
      </c>
      <c r="F12" s="105">
        <f>_xlfn.XLOOKUP(M12,[1]VIII_CII_B_centr!$AI:$AI,[1]VIII_CII_B_centr!$S:$S)</f>
        <v>2.4235200000000003</v>
      </c>
      <c r="G12" s="105">
        <f>_xlfn.XLOOKUP(M12,[1]VIII_CII_B_centr!$AI:$AI,[1]VIII_CII_B_centr!$T:$T)</f>
        <v>2.6928000000000001</v>
      </c>
      <c r="M12" s="826" t="s">
        <v>2465</v>
      </c>
    </row>
    <row r="13" spans="2:13" ht="25.5">
      <c r="B13" s="139">
        <v>5</v>
      </c>
      <c r="C13" s="142" t="s">
        <v>1120</v>
      </c>
      <c r="D13" s="398" t="s">
        <v>324</v>
      </c>
      <c r="E13" s="140" t="s">
        <v>7</v>
      </c>
      <c r="F13" s="105">
        <f>_xlfn.XLOOKUP(M13,[1]VIII_CII_B_centr!$AI:$AI,[1]VIII_CII_B_centr!$S:$S)</f>
        <v>2.3665672800000004</v>
      </c>
      <c r="G13" s="105">
        <f>_xlfn.XLOOKUP(M13,[1]VIII_CII_B_centr!$AI:$AI,[1]VIII_CII_B_centr!$T:$T)</f>
        <v>2.6295192000000003</v>
      </c>
      <c r="M13" s="826" t="s">
        <v>2466</v>
      </c>
    </row>
    <row r="14" spans="2:13" ht="38.25">
      <c r="B14" s="139">
        <v>6</v>
      </c>
      <c r="C14" s="142" t="s">
        <v>1121</v>
      </c>
      <c r="D14" s="398" t="s">
        <v>324</v>
      </c>
      <c r="E14" s="140" t="s">
        <v>7</v>
      </c>
      <c r="F14" s="105">
        <f>_xlfn.XLOOKUP(M14,[1]VIII_CII_B_centr!$AI:$AI,[1]VIII_CII_B_centr!$S:$S)</f>
        <v>2.1341269647887326</v>
      </c>
      <c r="G14" s="105">
        <f>_xlfn.XLOOKUP(M14,[1]VIII_CII_B_centr!$AI:$AI,[1]VIII_CII_B_centr!$T:$T)</f>
        <v>2.3712521830985915</v>
      </c>
      <c r="M14" s="826" t="s">
        <v>2467</v>
      </c>
    </row>
    <row r="15" spans="2:13" ht="15">
      <c r="B15" s="139">
        <v>7</v>
      </c>
      <c r="C15" s="142" t="s">
        <v>484</v>
      </c>
      <c r="D15" s="398" t="s">
        <v>324</v>
      </c>
      <c r="E15" s="140" t="s">
        <v>7</v>
      </c>
      <c r="F15" s="105">
        <f>_xlfn.XLOOKUP(M15,[1]VIII_CII_B_centr!$AI:$AI,[1]VIII_CII_B_centr!$S:$S)</f>
        <v>2.0274206165492954</v>
      </c>
      <c r="G15" s="105">
        <f>_xlfn.XLOOKUP(M15,[1]VIII_CII_B_centr!$AI:$AI,[1]VIII_CII_B_centr!$T:$T)</f>
        <v>2.2526895739436616</v>
      </c>
      <c r="I15" s="160"/>
      <c r="M15" s="826" t="s">
        <v>2468</v>
      </c>
    </row>
    <row r="16" spans="2:13" ht="25.5" customHeight="1">
      <c r="B16" s="139">
        <v>8</v>
      </c>
      <c r="C16" s="142" t="s">
        <v>1122</v>
      </c>
      <c r="D16" s="398" t="s">
        <v>324</v>
      </c>
      <c r="E16" s="140" t="s">
        <v>7</v>
      </c>
      <c r="F16" s="105">
        <f>_xlfn.XLOOKUP(M16,[1]VIII_CII_B_centr!$AI:$AI,[1]VIII_CII_B_centr!$S:$S)</f>
        <v>1.9260495857218307</v>
      </c>
      <c r="G16" s="105">
        <f>_xlfn.XLOOKUP(M16,[1]VIII_CII_B_centr!$AI:$AI,[1]VIII_CII_B_centr!$T:$T)</f>
        <v>2.1400550952464785</v>
      </c>
      <c r="I16" s="39"/>
      <c r="M16" s="826" t="s">
        <v>2469</v>
      </c>
    </row>
    <row r="17" spans="2:13">
      <c r="B17" s="1113" t="s">
        <v>2683</v>
      </c>
      <c r="C17" s="1114"/>
      <c r="D17" s="1114"/>
      <c r="E17" s="1115"/>
      <c r="F17" s="1416" t="s">
        <v>19</v>
      </c>
      <c r="G17" s="1418"/>
      <c r="I17" s="39"/>
    </row>
    <row r="18" spans="2:13" ht="15">
      <c r="B18" s="1402" t="s">
        <v>54</v>
      </c>
      <c r="C18" s="1401" t="s">
        <v>728</v>
      </c>
      <c r="D18" s="172" t="s">
        <v>89</v>
      </c>
      <c r="E18" s="140" t="s">
        <v>7</v>
      </c>
      <c r="F18" s="1235">
        <f>_xlfn.XLOOKUP(M18,[1]VIII_CII_B_centr!$AI:$AI,[1]VIII_CII_B_centr!$T:$T)</f>
        <v>1.87225675</v>
      </c>
      <c r="G18" s="1236"/>
      <c r="M18" s="828" t="s">
        <v>2470</v>
      </c>
    </row>
    <row r="19" spans="2:13" ht="15">
      <c r="B19" s="1390"/>
      <c r="C19" s="1095"/>
      <c r="D19" s="172" t="s">
        <v>90</v>
      </c>
      <c r="E19" s="140" t="s">
        <v>7</v>
      </c>
      <c r="F19" s="1235">
        <f>_xlfn.XLOOKUP(M19,[1]VIII_CII_B_centr!$AI:$AI,[1]VIII_CII_B_centr!$T:$T)</f>
        <v>1.7737840120000006</v>
      </c>
      <c r="G19" s="1236" t="s">
        <v>324</v>
      </c>
      <c r="M19" s="828" t="s">
        <v>2471</v>
      </c>
    </row>
    <row r="20" spans="2:13" ht="15">
      <c r="B20" s="1402" t="s">
        <v>260</v>
      </c>
      <c r="C20" s="1401" t="s">
        <v>1123</v>
      </c>
      <c r="D20" s="172" t="s">
        <v>89</v>
      </c>
      <c r="E20" s="140" t="s">
        <v>7</v>
      </c>
      <c r="F20" s="1235">
        <f>_xlfn.XLOOKUP(M20,[1]VIII_CII_B_centr!$AI:$AI,[1]VIII_CII_B_centr!$T:$T)</f>
        <v>1.817725</v>
      </c>
      <c r="G20" s="1236" t="s">
        <v>324</v>
      </c>
      <c r="M20" s="828" t="s">
        <v>2472</v>
      </c>
    </row>
    <row r="21" spans="2:13" ht="16.5" customHeight="1">
      <c r="B21" s="1389"/>
      <c r="C21" s="1094"/>
      <c r="D21" s="172" t="s">
        <v>90</v>
      </c>
      <c r="E21" s="140" t="s">
        <v>7</v>
      </c>
      <c r="F21" s="1235">
        <f>_xlfn.XLOOKUP(M21,[1]VIII_CII_B_centr!$AI:$AI,[1]VIII_CII_B_centr!$T:$T)</f>
        <v>1.7221204000000008</v>
      </c>
      <c r="G21" s="1236" t="s">
        <v>324</v>
      </c>
      <c r="M21" s="828" t="s">
        <v>2473</v>
      </c>
    </row>
    <row r="22" spans="2:13" ht="16.5" customHeight="1">
      <c r="B22" s="1389"/>
      <c r="C22" s="1094"/>
      <c r="D22" s="172" t="s">
        <v>485</v>
      </c>
      <c r="E22" s="140" t="s">
        <v>7</v>
      </c>
      <c r="F22" s="1235">
        <f>_xlfn.XLOOKUP(M22,[1]VIII_CII_B_centr!$AI:$AI,[1]VIII_CII_B_centr!$T:$T)</f>
        <v>1.5655640000000004</v>
      </c>
      <c r="G22" s="1236" t="s">
        <v>324</v>
      </c>
      <c r="M22" s="828" t="s">
        <v>2474</v>
      </c>
    </row>
    <row r="23" spans="2:13" ht="15">
      <c r="B23" s="1390"/>
      <c r="C23" s="1095"/>
      <c r="D23" s="172" t="s">
        <v>387</v>
      </c>
      <c r="E23" s="140" t="s">
        <v>7</v>
      </c>
      <c r="F23" s="1235">
        <f>_xlfn.XLOOKUP(M23,[1]VIII_CII_B_centr!$AI:$AI,[1]VIII_CII_B_centr!$T:$T)</f>
        <v>1.4858</v>
      </c>
      <c r="G23" s="1236" t="s">
        <v>324</v>
      </c>
      <c r="M23" s="828" t="s">
        <v>2475</v>
      </c>
    </row>
    <row r="24" spans="2:13" ht="15">
      <c r="B24" s="1402" t="s">
        <v>261</v>
      </c>
      <c r="C24" s="1401" t="s">
        <v>1124</v>
      </c>
      <c r="D24" s="172" t="s">
        <v>811</v>
      </c>
      <c r="E24" s="140" t="s">
        <v>7</v>
      </c>
      <c r="F24" s="1235">
        <f>_xlfn.XLOOKUP(M24,[1]VIII_CII_B_centr!$AI:$AI,[1]VIII_CII_B_centr!$T:$T)</f>
        <v>1.817725</v>
      </c>
      <c r="G24" s="1236" t="s">
        <v>324</v>
      </c>
      <c r="M24" s="828" t="s">
        <v>2476</v>
      </c>
    </row>
    <row r="25" spans="2:13" ht="17.25" customHeight="1">
      <c r="B25" s="1389"/>
      <c r="C25" s="1094"/>
      <c r="D25" s="172" t="s">
        <v>89</v>
      </c>
      <c r="E25" s="140" t="s">
        <v>7</v>
      </c>
      <c r="F25" s="1235">
        <f>_xlfn.XLOOKUP(M25,[1]VIII_CII_B_centr!$AI:$AI,[1]VIII_CII_B_centr!$T:$T)</f>
        <v>1.7221204000000008</v>
      </c>
      <c r="G25" s="1236" t="s">
        <v>324</v>
      </c>
      <c r="M25" s="828" t="s">
        <v>2477</v>
      </c>
    </row>
    <row r="26" spans="2:13" ht="15.75" customHeight="1">
      <c r="B26" s="1389"/>
      <c r="C26" s="1094"/>
      <c r="D26" s="172" t="s">
        <v>90</v>
      </c>
      <c r="E26" s="140" t="s">
        <v>7</v>
      </c>
      <c r="F26" s="1235">
        <f>_xlfn.XLOOKUP(M26,[1]VIII_CII_B_centr!$AI:$AI,[1]VIII_CII_B_centr!$T:$T)</f>
        <v>1.5655640000000004</v>
      </c>
      <c r="G26" s="1236" t="s">
        <v>324</v>
      </c>
      <c r="M26" s="828" t="s">
        <v>2478</v>
      </c>
    </row>
    <row r="27" spans="2:13" ht="13.5" customHeight="1">
      <c r="B27" s="1390"/>
      <c r="C27" s="1095"/>
      <c r="D27" s="63" t="s">
        <v>387</v>
      </c>
      <c r="E27" s="140" t="s">
        <v>7</v>
      </c>
      <c r="F27" s="1235">
        <f>_xlfn.XLOOKUP(M27,[1]VIII_CII_B_centr!$AI:$AI,[1]VIII_CII_B_centr!$T:$T)</f>
        <v>1.4858</v>
      </c>
      <c r="G27" s="1236" t="s">
        <v>324</v>
      </c>
      <c r="M27" s="828" t="s">
        <v>2479</v>
      </c>
    </row>
    <row r="28" spans="2:13" ht="25.5" customHeight="1">
      <c r="B28" s="1402" t="s">
        <v>262</v>
      </c>
      <c r="C28" s="1401" t="s">
        <v>1125</v>
      </c>
      <c r="D28" s="172" t="s">
        <v>89</v>
      </c>
      <c r="E28" s="140" t="s">
        <v>32</v>
      </c>
      <c r="F28" s="1235">
        <f>_xlfn.XLOOKUP(M28,[1]VIII_CII_B_centr!$AI:$AI,[1]VIII_CII_B_centr!$T:$T)</f>
        <v>1.4819805000000001</v>
      </c>
      <c r="G28" s="1236" t="s">
        <v>324</v>
      </c>
      <c r="M28" s="828" t="s">
        <v>2480</v>
      </c>
    </row>
    <row r="29" spans="2:13" ht="13.5" customHeight="1">
      <c r="B29" s="1389"/>
      <c r="C29" s="1094"/>
      <c r="D29" s="172" t="s">
        <v>90</v>
      </c>
      <c r="E29" s="140" t="s">
        <v>32</v>
      </c>
      <c r="F29" s="1235">
        <f>_xlfn.XLOOKUP(M29,[1]VIII_CII_B_centr!$AI:$AI,[1]VIII_CII_B_centr!$T:$T)</f>
        <v>1.4040346320000006</v>
      </c>
      <c r="G29" s="1236" t="s">
        <v>324</v>
      </c>
      <c r="M29" s="828" t="s">
        <v>2481</v>
      </c>
    </row>
    <row r="30" spans="2:13" ht="13.5" customHeight="1">
      <c r="B30" s="1389"/>
      <c r="C30" s="1094"/>
      <c r="D30" s="172" t="s">
        <v>485</v>
      </c>
      <c r="E30" s="140" t="s">
        <v>32</v>
      </c>
      <c r="F30" s="1235">
        <f>_xlfn.XLOOKUP(M30,[1]VIII_CII_B_centr!$AI:$AI,[1]VIII_CII_B_centr!$T:$T)</f>
        <v>1.3261248000000003</v>
      </c>
      <c r="G30" s="1236" t="s">
        <v>324</v>
      </c>
      <c r="M30" s="828" t="s">
        <v>2482</v>
      </c>
    </row>
    <row r="31" spans="2:13" ht="13.5" customHeight="1">
      <c r="B31" s="1390"/>
      <c r="C31" s="1095"/>
      <c r="D31" s="172" t="s">
        <v>387</v>
      </c>
      <c r="E31" s="140" t="s">
        <v>32</v>
      </c>
      <c r="F31" s="1235">
        <f>_xlfn.XLOOKUP(M31,[1]VIII_CII_B_centr!$AI:$AI,[1]VIII_CII_B_centr!$T:$T)</f>
        <v>1.2959856000000001</v>
      </c>
      <c r="G31" s="1236" t="s">
        <v>324</v>
      </c>
      <c r="M31" s="828" t="s">
        <v>2483</v>
      </c>
    </row>
    <row r="32" spans="2:13" ht="15">
      <c r="B32" s="1402" t="s">
        <v>264</v>
      </c>
      <c r="C32" s="1609" t="s">
        <v>814</v>
      </c>
      <c r="D32" s="172" t="s">
        <v>811</v>
      </c>
      <c r="E32" s="57" t="s">
        <v>7</v>
      </c>
      <c r="F32" s="1235">
        <f>_xlfn.XLOOKUP(M32,[1]VIII_CII_B_centr!$AI:$AI,[1]VIII_CII_B_centr!$T:$T)</f>
        <v>1.817725</v>
      </c>
      <c r="G32" s="1236" t="s">
        <v>324</v>
      </c>
      <c r="M32" s="828" t="s">
        <v>2484</v>
      </c>
    </row>
    <row r="33" spans="2:17" ht="15">
      <c r="B33" s="1389"/>
      <c r="C33" s="1610"/>
      <c r="D33" s="172" t="s">
        <v>89</v>
      </c>
      <c r="E33" s="57" t="s">
        <v>7</v>
      </c>
      <c r="F33" s="1235">
        <f>_xlfn.XLOOKUP(M33,[1]VIII_CII_B_centr!$AI:$AI,[1]VIII_CII_B_centr!$T:$T)</f>
        <v>1.7221204000000008</v>
      </c>
      <c r="G33" s="1236" t="s">
        <v>324</v>
      </c>
      <c r="M33" s="828" t="s">
        <v>2485</v>
      </c>
    </row>
    <row r="34" spans="2:17" ht="15">
      <c r="B34" s="1389"/>
      <c r="C34" s="1610"/>
      <c r="D34" s="172" t="s">
        <v>90</v>
      </c>
      <c r="E34" s="57" t="s">
        <v>7</v>
      </c>
      <c r="F34" s="1235">
        <f>_xlfn.XLOOKUP(M34,[1]VIII_CII_B_centr!$AI:$AI,[1]VIII_CII_B_centr!$T:$T)</f>
        <v>1.5655640000000004</v>
      </c>
      <c r="G34" s="1236" t="s">
        <v>324</v>
      </c>
      <c r="M34" s="828" t="s">
        <v>2486</v>
      </c>
    </row>
    <row r="35" spans="2:17" ht="15">
      <c r="B35" s="1390"/>
      <c r="C35" s="1611"/>
      <c r="D35" s="63" t="s">
        <v>387</v>
      </c>
      <c r="E35" s="57" t="s">
        <v>7</v>
      </c>
      <c r="F35" s="1235">
        <f>_xlfn.XLOOKUP(M35,[1]VIII_CII_B_centr!$AI:$AI,[1]VIII_CII_B_centr!$T:$T)</f>
        <v>1.4858</v>
      </c>
      <c r="G35" s="1236" t="s">
        <v>324</v>
      </c>
      <c r="M35" s="828" t="s">
        <v>2487</v>
      </c>
    </row>
    <row r="36" spans="2:17" ht="29.25" customHeight="1">
      <c r="B36" s="1402" t="s">
        <v>265</v>
      </c>
      <c r="C36" s="1401" t="s">
        <v>1126</v>
      </c>
      <c r="D36" s="172" t="s">
        <v>811</v>
      </c>
      <c r="E36" s="140" t="s">
        <v>33</v>
      </c>
      <c r="F36" s="1235">
        <f>_xlfn.XLOOKUP(M36,[1]VIII_CII_B_centr!$AI:$AI,[1]VIII_CII_B_centr!$T:$T)</f>
        <v>1.4301111825000001</v>
      </c>
      <c r="G36" s="1236" t="s">
        <v>324</v>
      </c>
      <c r="M36" s="828" t="s">
        <v>2488</v>
      </c>
    </row>
    <row r="37" spans="2:17" ht="15">
      <c r="B37" s="1389"/>
      <c r="C37" s="1094"/>
      <c r="D37" s="172" t="s">
        <v>89</v>
      </c>
      <c r="E37" s="140" t="s">
        <v>33</v>
      </c>
      <c r="F37" s="1235">
        <f>_xlfn.XLOOKUP(M37,[1]VIII_CII_B_centr!$AI:$AI,[1]VIII_CII_B_centr!$T:$T)</f>
        <v>1.3548934198800004</v>
      </c>
      <c r="G37" s="1236" t="s">
        <v>324</v>
      </c>
      <c r="M37" s="828" t="s">
        <v>2489</v>
      </c>
    </row>
    <row r="38" spans="2:17" ht="15">
      <c r="B38" s="1389"/>
      <c r="C38" s="1094"/>
      <c r="D38" s="172" t="s">
        <v>90</v>
      </c>
      <c r="E38" s="140" t="s">
        <v>33</v>
      </c>
      <c r="F38" s="1235">
        <f>_xlfn.XLOOKUP(M38,[1]VIII_CII_B_centr!$AI:$AI,[1]VIII_CII_B_centr!$T:$T)</f>
        <v>1.2797104320000003</v>
      </c>
      <c r="G38" s="1236" t="s">
        <v>324</v>
      </c>
      <c r="I38" s="78"/>
      <c r="J38" s="145"/>
      <c r="K38" s="145"/>
      <c r="L38" s="83"/>
      <c r="M38" s="828" t="s">
        <v>2490</v>
      </c>
      <c r="N38" s="143"/>
    </row>
    <row r="39" spans="2:17" ht="15">
      <c r="B39" s="1390"/>
      <c r="C39" s="1095"/>
      <c r="D39" s="63" t="s">
        <v>387</v>
      </c>
      <c r="E39" s="140" t="s">
        <v>33</v>
      </c>
      <c r="F39" s="1235">
        <f>_xlfn.XLOOKUP(M39,[1]VIII_CII_B_centr!$AI:$AI,[1]VIII_CII_B_centr!$T:$T)</f>
        <v>1.2441461760000001</v>
      </c>
      <c r="G39" s="1236" t="s">
        <v>324</v>
      </c>
      <c r="I39" s="128"/>
      <c r="J39" s="128"/>
      <c r="K39" s="128"/>
      <c r="L39" s="128"/>
      <c r="M39" s="828" t="s">
        <v>2491</v>
      </c>
      <c r="N39" s="128"/>
      <c r="O39" s="128"/>
      <c r="P39" s="128"/>
      <c r="Q39" s="128"/>
    </row>
    <row r="40" spans="2:17">
      <c r="B40" s="1613" t="s">
        <v>2837</v>
      </c>
      <c r="C40" s="1613"/>
      <c r="D40" s="1613"/>
      <c r="E40" s="1613"/>
      <c r="F40" s="1613"/>
      <c r="G40" s="1613"/>
    </row>
    <row r="41" spans="2:17" ht="15">
      <c r="B41" s="1609">
        <v>15</v>
      </c>
      <c r="C41" s="1609" t="s">
        <v>880</v>
      </c>
      <c r="D41" s="172" t="s">
        <v>811</v>
      </c>
      <c r="E41" s="140" t="s">
        <v>7</v>
      </c>
      <c r="F41" s="1235">
        <f>_xlfn.XLOOKUP(M41,[1]VIII_CII_B_centr!$AI:$AI,[1]VIII_CII_B_centr!$T:$T)</f>
        <v>1.817725</v>
      </c>
      <c r="G41" s="1236" t="s">
        <v>324</v>
      </c>
      <c r="I41" s="78"/>
      <c r="J41" s="128"/>
      <c r="K41" s="128"/>
      <c r="L41" s="83"/>
      <c r="M41" s="828" t="s">
        <v>2492</v>
      </c>
      <c r="N41" s="39"/>
      <c r="O41" s="39"/>
      <c r="P41" s="39"/>
      <c r="Q41" s="39"/>
    </row>
    <row r="42" spans="2:17" ht="15">
      <c r="B42" s="1610"/>
      <c r="C42" s="1610"/>
      <c r="D42" s="172" t="s">
        <v>89</v>
      </c>
      <c r="E42" s="140" t="s">
        <v>7</v>
      </c>
      <c r="F42" s="1235">
        <f>_xlfn.XLOOKUP(M42,[1]VIII_CII_B_centr!$AI:$AI,[1]VIII_CII_B_centr!$T:$T)</f>
        <v>1.7221204000000008</v>
      </c>
      <c r="G42" s="1236" t="s">
        <v>324</v>
      </c>
      <c r="I42" s="128"/>
      <c r="J42" s="128"/>
      <c r="K42" s="128"/>
      <c r="L42" s="128"/>
      <c r="M42" s="828" t="s">
        <v>2493</v>
      </c>
      <c r="N42" s="128"/>
      <c r="O42" s="128"/>
      <c r="P42" s="128"/>
      <c r="Q42" s="128"/>
    </row>
    <row r="43" spans="2:17" ht="15">
      <c r="B43" s="1611"/>
      <c r="C43" s="1611"/>
      <c r="D43" s="172" t="s">
        <v>90</v>
      </c>
      <c r="E43" s="140" t="s">
        <v>7</v>
      </c>
      <c r="F43" s="1235">
        <f>_xlfn.XLOOKUP(M43,[1]VIII_CII_B_centr!$AI:$AI,[1]VIII_CII_B_centr!$T:$T)</f>
        <v>1.5655640000000004</v>
      </c>
      <c r="G43" s="1236" t="s">
        <v>324</v>
      </c>
      <c r="M43" s="828" t="s">
        <v>2494</v>
      </c>
    </row>
    <row r="44" spans="2:17">
      <c r="B44" s="1613" t="s">
        <v>2838</v>
      </c>
      <c r="C44" s="1613"/>
      <c r="D44" s="1613"/>
      <c r="E44" s="1613"/>
      <c r="F44" s="1613"/>
      <c r="G44" s="1613"/>
    </row>
    <row r="45" spans="2:17" ht="15">
      <c r="B45" s="1609">
        <v>16</v>
      </c>
      <c r="C45" s="1609" t="s">
        <v>434</v>
      </c>
      <c r="D45" s="172" t="s">
        <v>89</v>
      </c>
      <c r="E45" s="135" t="s">
        <v>7</v>
      </c>
      <c r="F45" s="1235">
        <f>_xlfn.XLOOKUP(M45,[1]VIII_CII_B_centr!$AI:$AI,[1]VIII_CII_B_centr!$T:$T)</f>
        <v>1.817725</v>
      </c>
      <c r="G45" s="1236" t="s">
        <v>324</v>
      </c>
      <c r="M45" s="828" t="s">
        <v>2495</v>
      </c>
    </row>
    <row r="46" spans="2:17" ht="15">
      <c r="B46" s="1610"/>
      <c r="C46" s="1610"/>
      <c r="D46" s="172" t="s">
        <v>90</v>
      </c>
      <c r="E46" s="135" t="s">
        <v>7</v>
      </c>
      <c r="F46" s="1235">
        <f>_xlfn.XLOOKUP(M46,[1]VIII_CII_B_centr!$AI:$AI,[1]VIII_CII_B_centr!$T:$T)</f>
        <v>1.7221204000000008</v>
      </c>
      <c r="G46" s="1236" t="s">
        <v>324</v>
      </c>
      <c r="M46" s="828" t="s">
        <v>2496</v>
      </c>
    </row>
    <row r="47" spans="2:17" ht="15">
      <c r="B47" s="1611"/>
      <c r="C47" s="1611"/>
      <c r="D47" s="63" t="s">
        <v>387</v>
      </c>
      <c r="E47" s="135" t="s">
        <v>7</v>
      </c>
      <c r="F47" s="1235">
        <f>_xlfn.XLOOKUP(M47,[1]VIII_CII_B_centr!$AI:$AI,[1]VIII_CII_B_centr!$T:$T)</f>
        <v>1.5655640000000004</v>
      </c>
      <c r="G47" s="1236" t="s">
        <v>324</v>
      </c>
      <c r="M47" s="828" t="s">
        <v>2497</v>
      </c>
    </row>
    <row r="48" spans="2:17" ht="15">
      <c r="B48" s="1609">
        <v>17</v>
      </c>
      <c r="C48" s="1609" t="s">
        <v>881</v>
      </c>
      <c r="D48" s="134" t="s">
        <v>799</v>
      </c>
      <c r="E48" s="147" t="s">
        <v>33</v>
      </c>
      <c r="F48" s="1235">
        <f>_xlfn.XLOOKUP(M48,[1]VIII_CII_B_centr!$AI:$AI,[1]VIII_CII_B_centr!$T:$T)</f>
        <v>1.4301111825000001</v>
      </c>
      <c r="G48" s="1236" t="s">
        <v>324</v>
      </c>
      <c r="H48" s="44"/>
      <c r="I48" s="132"/>
      <c r="J48" s="132"/>
      <c r="K48" s="83"/>
      <c r="M48" s="828" t="s">
        <v>2498</v>
      </c>
    </row>
    <row r="49" spans="2:17" ht="15">
      <c r="B49" s="1610"/>
      <c r="C49" s="1610"/>
      <c r="D49" s="467" t="s">
        <v>869</v>
      </c>
      <c r="E49" s="135" t="s">
        <v>33</v>
      </c>
      <c r="F49" s="1235">
        <f>_xlfn.XLOOKUP(M49,[1]VIII_CII_B_centr!$AI:$AI,[1]VIII_CII_B_centr!$T:$T)</f>
        <v>1.3548934198800004</v>
      </c>
      <c r="G49" s="1236" t="s">
        <v>324</v>
      </c>
      <c r="H49" s="44"/>
      <c r="I49" s="132"/>
      <c r="J49" s="132"/>
      <c r="K49" s="83"/>
      <c r="M49" s="828" t="s">
        <v>2499</v>
      </c>
    </row>
    <row r="50" spans="2:17" ht="15">
      <c r="B50" s="1610"/>
      <c r="C50" s="1610"/>
      <c r="D50" s="467" t="s">
        <v>882</v>
      </c>
      <c r="E50" s="135" t="s">
        <v>33</v>
      </c>
      <c r="F50" s="1235">
        <f>_xlfn.XLOOKUP(M50,[1]VIII_CII_B_centr!$AI:$AI,[1]VIII_CII_B_centr!$T:$T)</f>
        <v>1.2797104320000003</v>
      </c>
      <c r="G50" s="1236" t="s">
        <v>324</v>
      </c>
      <c r="H50" s="128"/>
      <c r="I50" s="128"/>
      <c r="J50" s="128"/>
      <c r="K50" s="128"/>
      <c r="L50" s="128"/>
      <c r="M50" s="828" t="s">
        <v>2500</v>
      </c>
      <c r="N50" s="128"/>
      <c r="O50" s="128"/>
      <c r="P50" s="128"/>
    </row>
    <row r="51" spans="2:17" ht="15">
      <c r="B51" s="1610"/>
      <c r="C51" s="1610"/>
      <c r="D51" s="53" t="s">
        <v>387</v>
      </c>
      <c r="E51" s="468" t="s">
        <v>33</v>
      </c>
      <c r="F51" s="1235">
        <f>_xlfn.XLOOKUP(M51,[1]VIII_CII_B_centr!$AI:$AI,[1]VIII_CII_B_centr!$T:$T)</f>
        <v>1.2441461760000001</v>
      </c>
      <c r="G51" s="1236" t="s">
        <v>324</v>
      </c>
      <c r="M51" s="828" t="s">
        <v>2501</v>
      </c>
    </row>
    <row r="52" spans="2:17">
      <c r="B52" s="1613" t="s">
        <v>2839</v>
      </c>
      <c r="C52" s="1613"/>
      <c r="D52" s="1613"/>
      <c r="E52" s="1613"/>
      <c r="F52" s="1613"/>
      <c r="G52" s="1613"/>
    </row>
    <row r="53" spans="2:17" ht="15">
      <c r="B53" s="1402" t="s">
        <v>271</v>
      </c>
      <c r="C53" s="1403" t="s">
        <v>884</v>
      </c>
      <c r="D53" s="172" t="s">
        <v>89</v>
      </c>
      <c r="E53" s="146" t="s">
        <v>7</v>
      </c>
      <c r="F53" s="1235">
        <f>_xlfn.XLOOKUP(M53,[1]VIII_CII_B_centr!$AI:$AI,[1]VIII_CII_B_centr!$T:$T)</f>
        <v>1.817725</v>
      </c>
      <c r="G53" s="1236" t="s">
        <v>324</v>
      </c>
      <c r="M53" s="828" t="s">
        <v>2502</v>
      </c>
    </row>
    <row r="54" spans="2:17" ht="15">
      <c r="B54" s="1389"/>
      <c r="C54" s="1191"/>
      <c r="D54" s="172" t="s">
        <v>90</v>
      </c>
      <c r="E54" s="146" t="s">
        <v>7</v>
      </c>
      <c r="F54" s="1235">
        <f>_xlfn.XLOOKUP(M54,[1]VIII_CII_B_centr!$AI:$AI,[1]VIII_CII_B_centr!$T:$T)</f>
        <v>1.7221204000000008</v>
      </c>
      <c r="G54" s="1236" t="s">
        <v>324</v>
      </c>
      <c r="M54" s="828" t="s">
        <v>2503</v>
      </c>
    </row>
    <row r="55" spans="2:17" ht="15">
      <c r="B55" s="1389"/>
      <c r="C55" s="1191"/>
      <c r="D55" s="172" t="s">
        <v>485</v>
      </c>
      <c r="E55" s="146" t="s">
        <v>7</v>
      </c>
      <c r="F55" s="1235">
        <f>_xlfn.XLOOKUP(M55,[1]VIII_CII_B_centr!$AI:$AI,[1]VIII_CII_B_centr!$T:$T)</f>
        <v>1.5655640000000004</v>
      </c>
      <c r="G55" s="1236" t="s">
        <v>324</v>
      </c>
      <c r="M55" s="828" t="s">
        <v>2504</v>
      </c>
    </row>
    <row r="56" spans="2:17" ht="15">
      <c r="B56" s="1390"/>
      <c r="C56" s="1192"/>
      <c r="D56" s="63" t="s">
        <v>387</v>
      </c>
      <c r="E56" s="146" t="s">
        <v>7</v>
      </c>
      <c r="F56" s="1235">
        <f>_xlfn.XLOOKUP(M56,[1]VIII_CII_B_centr!$AI:$AI,[1]VIII_CII_B_centr!$T:$T)</f>
        <v>1.4858</v>
      </c>
      <c r="G56" s="1236" t="s">
        <v>324</v>
      </c>
      <c r="M56" s="828" t="s">
        <v>2505</v>
      </c>
    </row>
    <row r="57" spans="2:17" ht="15">
      <c r="B57" s="1402" t="s">
        <v>272</v>
      </c>
      <c r="C57" s="1403" t="s">
        <v>885</v>
      </c>
      <c r="D57" s="172" t="s">
        <v>89</v>
      </c>
      <c r="E57" s="150" t="s">
        <v>32</v>
      </c>
      <c r="F57" s="1235">
        <f>_xlfn.XLOOKUP(M57,[1]VIII_CII_B_centr!$AI:$AI,[1]VIII_CII_B_centr!$T:$T)</f>
        <v>1.4819805000000001</v>
      </c>
      <c r="G57" s="1236" t="s">
        <v>324</v>
      </c>
      <c r="M57" s="828" t="s">
        <v>2506</v>
      </c>
    </row>
    <row r="58" spans="2:17" ht="15">
      <c r="B58" s="1389"/>
      <c r="C58" s="1191"/>
      <c r="D58" s="172" t="s">
        <v>90</v>
      </c>
      <c r="E58" s="150" t="s">
        <v>32</v>
      </c>
      <c r="F58" s="1235">
        <f>_xlfn.XLOOKUP(M58,[1]VIII_CII_B_centr!$AI:$AI,[1]VIII_CII_B_centr!$T:$T)</f>
        <v>1.4040346320000006</v>
      </c>
      <c r="G58" s="1236" t="s">
        <v>324</v>
      </c>
      <c r="M58" s="828" t="s">
        <v>2507</v>
      </c>
    </row>
    <row r="59" spans="2:17" ht="15">
      <c r="B59" s="1389"/>
      <c r="C59" s="1191"/>
      <c r="D59" s="172" t="s">
        <v>485</v>
      </c>
      <c r="E59" s="150" t="s">
        <v>32</v>
      </c>
      <c r="F59" s="1235">
        <f>_xlfn.XLOOKUP(M59,[1]VIII_CII_B_centr!$AI:$AI,[1]VIII_CII_B_centr!$T:$T)</f>
        <v>1.3261248000000003</v>
      </c>
      <c r="G59" s="1236" t="s">
        <v>324</v>
      </c>
      <c r="M59" s="828" t="s">
        <v>2508</v>
      </c>
    </row>
    <row r="60" spans="2:17" ht="15">
      <c r="B60" s="1389"/>
      <c r="C60" s="1191"/>
      <c r="D60" s="63" t="s">
        <v>387</v>
      </c>
      <c r="E60" s="150" t="s">
        <v>32</v>
      </c>
      <c r="F60" s="1235">
        <f>_xlfn.XLOOKUP(M60,[1]VIII_CII_B_centr!$AI:$AI,[1]VIII_CII_B_centr!$T:$T)</f>
        <v>1.2959856000000001</v>
      </c>
      <c r="G60" s="1236" t="s">
        <v>324</v>
      </c>
      <c r="M60" s="828" t="s">
        <v>2509</v>
      </c>
    </row>
    <row r="61" spans="2:17" ht="15">
      <c r="B61" s="1389" t="s">
        <v>274</v>
      </c>
      <c r="C61" s="1612" t="s">
        <v>889</v>
      </c>
      <c r="D61" s="134" t="s">
        <v>799</v>
      </c>
      <c r="E61" s="148" t="s">
        <v>33</v>
      </c>
      <c r="F61" s="1235">
        <f>_xlfn.XLOOKUP(M61,[1]VIII_CII_B_centr!$AI:$AI,[1]VIII_CII_B_centr!$T:$T)</f>
        <v>1.3261248000000003</v>
      </c>
      <c r="G61" s="1236" t="s">
        <v>324</v>
      </c>
      <c r="I61" s="39"/>
      <c r="J61" s="80"/>
      <c r="K61" s="80"/>
      <c r="L61" s="83"/>
      <c r="M61" s="828" t="s">
        <v>2510</v>
      </c>
    </row>
    <row r="62" spans="2:17" ht="15">
      <c r="B62" s="1389"/>
      <c r="C62" s="1612"/>
      <c r="D62" s="467" t="s">
        <v>886</v>
      </c>
      <c r="E62" s="146" t="s">
        <v>33</v>
      </c>
      <c r="F62" s="1235">
        <f>_xlfn.XLOOKUP(M62,[1]VIII_CII_B_centr!$AI:$AI,[1]VIII_CII_B_centr!$T:$T)</f>
        <v>1.2925520202531648</v>
      </c>
      <c r="G62" s="1236" t="s">
        <v>324</v>
      </c>
      <c r="I62" s="78"/>
      <c r="J62" s="128"/>
      <c r="K62" s="128"/>
      <c r="L62" s="83"/>
      <c r="M62" s="828" t="s">
        <v>2511</v>
      </c>
      <c r="N62" s="39"/>
      <c r="O62" s="39"/>
      <c r="P62" s="39"/>
      <c r="Q62" s="39"/>
    </row>
    <row r="63" spans="2:17" ht="15">
      <c r="B63" s="1389"/>
      <c r="C63" s="1612"/>
      <c r="D63" s="467" t="s">
        <v>887</v>
      </c>
      <c r="E63" s="146" t="s">
        <v>33</v>
      </c>
      <c r="F63" s="1235">
        <f>_xlfn.XLOOKUP(M63,[1]VIII_CII_B_centr!$AI:$AI,[1]VIII_CII_B_centr!$T:$T)</f>
        <v>1.2589792405063294</v>
      </c>
      <c r="G63" s="1236" t="s">
        <v>324</v>
      </c>
      <c r="I63" s="657"/>
      <c r="J63" s="657"/>
      <c r="K63" s="657"/>
      <c r="L63" s="657"/>
      <c r="M63" s="828" t="s">
        <v>2512</v>
      </c>
      <c r="N63" s="657"/>
      <c r="O63" s="657"/>
      <c r="P63" s="657"/>
      <c r="Q63" s="657"/>
    </row>
    <row r="64" spans="2:17" ht="15">
      <c r="B64" s="1389"/>
      <c r="C64" s="1612"/>
      <c r="D64" s="53" t="s">
        <v>888</v>
      </c>
      <c r="E64" s="150" t="s">
        <v>33</v>
      </c>
      <c r="F64" s="1235">
        <f>_xlfn.XLOOKUP(M64,[1]VIII_CII_B_centr!$AI:$AI,[1]VIII_CII_B_centr!$T:$T)</f>
        <v>1.2119773488607597</v>
      </c>
      <c r="G64" s="1236" t="s">
        <v>324</v>
      </c>
      <c r="M64" s="828" t="s">
        <v>2513</v>
      </c>
    </row>
    <row r="65" spans="2:13">
      <c r="B65" s="1399" t="s">
        <v>2840</v>
      </c>
      <c r="C65" s="1399"/>
      <c r="D65" s="1399"/>
      <c r="E65" s="1399"/>
      <c r="F65" s="1399"/>
      <c r="G65" s="1399"/>
    </row>
    <row r="66" spans="2:13" ht="15">
      <c r="B66" s="1402" t="s">
        <v>403</v>
      </c>
      <c r="C66" s="1401" t="s">
        <v>1127</v>
      </c>
      <c r="D66" s="172" t="s">
        <v>811</v>
      </c>
      <c r="E66" s="146" t="s">
        <v>7</v>
      </c>
      <c r="F66" s="1235">
        <f>_xlfn.XLOOKUP(M66,[1]VIII_CII_B_centr!$AI:$AI,[1]VIII_CII_B_centr!$T:$T)</f>
        <v>1.817725</v>
      </c>
      <c r="G66" s="1236" t="s">
        <v>324</v>
      </c>
      <c r="M66" s="828" t="s">
        <v>2580</v>
      </c>
    </row>
    <row r="67" spans="2:13" ht="15">
      <c r="B67" s="1389"/>
      <c r="C67" s="1094"/>
      <c r="D67" s="172" t="s">
        <v>89</v>
      </c>
      <c r="E67" s="146" t="s">
        <v>7</v>
      </c>
      <c r="F67" s="1235">
        <f>_xlfn.XLOOKUP(M67,[1]VIII_CII_B_centr!$AI:$AI,[1]VIII_CII_B_centr!$T:$T)</f>
        <v>1.7221204000000008</v>
      </c>
      <c r="G67" s="1236" t="s">
        <v>324</v>
      </c>
      <c r="M67" s="828" t="s">
        <v>2581</v>
      </c>
    </row>
    <row r="68" spans="2:13" ht="15">
      <c r="B68" s="1389"/>
      <c r="C68" s="1094"/>
      <c r="D68" s="172" t="s">
        <v>90</v>
      </c>
      <c r="E68" s="146" t="s">
        <v>7</v>
      </c>
      <c r="F68" s="1235">
        <f>_xlfn.XLOOKUP(M68,[1]VIII_CII_B_centr!$AI:$AI,[1]VIII_CII_B_centr!$T:$T)</f>
        <v>1.5655640000000004</v>
      </c>
      <c r="G68" s="1236" t="s">
        <v>324</v>
      </c>
      <c r="M68" s="828" t="s">
        <v>2582</v>
      </c>
    </row>
    <row r="69" spans="2:13" ht="15">
      <c r="B69" s="1390"/>
      <c r="C69" s="1095"/>
      <c r="D69" s="63" t="s">
        <v>387</v>
      </c>
      <c r="E69" s="146" t="s">
        <v>7</v>
      </c>
      <c r="F69" s="1235">
        <f>_xlfn.XLOOKUP(M69,[1]VIII_CII_B_centr!$AI:$AI,[1]VIII_CII_B_centr!$T:$T)</f>
        <v>1.4858</v>
      </c>
      <c r="G69" s="1236" t="s">
        <v>324</v>
      </c>
      <c r="M69" s="828" t="s">
        <v>2583</v>
      </c>
    </row>
    <row r="70" spans="2:13" ht="15">
      <c r="B70" s="1402" t="s">
        <v>404</v>
      </c>
      <c r="C70" s="1403" t="s">
        <v>1128</v>
      </c>
      <c r="D70" s="172" t="s">
        <v>89</v>
      </c>
      <c r="E70" s="146" t="s">
        <v>32</v>
      </c>
      <c r="F70" s="1235">
        <f>_xlfn.XLOOKUP(M70,[1]VIII_CII_B_centr!$AI:$AI,[1]VIII_CII_B_centr!$T:$T)</f>
        <v>1.4819805000000001</v>
      </c>
      <c r="G70" s="1236" t="s">
        <v>324</v>
      </c>
      <c r="M70" s="828" t="s">
        <v>2584</v>
      </c>
    </row>
    <row r="71" spans="2:13" ht="15">
      <c r="B71" s="1389"/>
      <c r="C71" s="1191"/>
      <c r="D71" s="172" t="s">
        <v>90</v>
      </c>
      <c r="E71" s="146" t="s">
        <v>32</v>
      </c>
      <c r="F71" s="1235">
        <f>_xlfn.XLOOKUP(M71,[1]VIII_CII_B_centr!$AI:$AI,[1]VIII_CII_B_centr!$T:$T)</f>
        <v>1.4040346320000006</v>
      </c>
      <c r="G71" s="1236" t="s">
        <v>324</v>
      </c>
      <c r="M71" s="828" t="s">
        <v>2585</v>
      </c>
    </row>
    <row r="72" spans="2:13" ht="15">
      <c r="B72" s="1389"/>
      <c r="C72" s="1191"/>
      <c r="D72" s="172" t="s">
        <v>485</v>
      </c>
      <c r="E72" s="146" t="s">
        <v>32</v>
      </c>
      <c r="F72" s="1235">
        <f>_xlfn.XLOOKUP(M72,[1]VIII_CII_B_centr!$AI:$AI,[1]VIII_CII_B_centr!$T:$T)</f>
        <v>1.3261248000000003</v>
      </c>
      <c r="G72" s="1236" t="s">
        <v>324</v>
      </c>
      <c r="M72" s="828" t="s">
        <v>2586</v>
      </c>
    </row>
    <row r="73" spans="2:13" ht="15">
      <c r="B73" s="1390"/>
      <c r="C73" s="1192"/>
      <c r="D73" s="63" t="s">
        <v>387</v>
      </c>
      <c r="E73" s="150" t="s">
        <v>32</v>
      </c>
      <c r="F73" s="1235">
        <f>_xlfn.XLOOKUP(M73,[1]VIII_CII_B_centr!$AI:$AI,[1]VIII_CII_B_centr!$T:$T)</f>
        <v>1.2959856000000001</v>
      </c>
      <c r="G73" s="1236" t="s">
        <v>324</v>
      </c>
      <c r="M73" s="828" t="s">
        <v>2587</v>
      </c>
    </row>
    <row r="74" spans="2:13" ht="15">
      <c r="B74" s="1402" t="s">
        <v>405</v>
      </c>
      <c r="C74" s="1403" t="s">
        <v>890</v>
      </c>
      <c r="D74" s="134" t="s">
        <v>802</v>
      </c>
      <c r="E74" s="140" t="s">
        <v>33</v>
      </c>
      <c r="F74" s="1235">
        <f>_xlfn.XLOOKUP(M74,[1]VIII_CII_B_centr!$AI:$AI,[1]VIII_CII_B_centr!$T:$T)</f>
        <v>1.3261248000000003</v>
      </c>
      <c r="G74" s="1236" t="s">
        <v>324</v>
      </c>
      <c r="M74" s="828" t="s">
        <v>2588</v>
      </c>
    </row>
    <row r="75" spans="2:13" ht="15">
      <c r="B75" s="1389"/>
      <c r="C75" s="1191"/>
      <c r="D75" s="134" t="s">
        <v>799</v>
      </c>
      <c r="E75" s="140" t="s">
        <v>33</v>
      </c>
      <c r="F75" s="1235">
        <f>_xlfn.XLOOKUP(M75,[1]VIII_CII_B_centr!$AI:$AI,[1]VIII_CII_B_centr!$T:$T)</f>
        <v>1.2925520202531648</v>
      </c>
      <c r="G75" s="1236" t="s">
        <v>324</v>
      </c>
      <c r="M75" s="828" t="s">
        <v>2589</v>
      </c>
    </row>
    <row r="76" spans="2:13" ht="15">
      <c r="B76" s="1389"/>
      <c r="C76" s="1191"/>
      <c r="D76" s="467" t="s">
        <v>869</v>
      </c>
      <c r="E76" s="140" t="s">
        <v>33</v>
      </c>
      <c r="F76" s="1235">
        <f>_xlfn.XLOOKUP(M76,[1]VIII_CII_B_centr!$AI:$AI,[1]VIII_CII_B_centr!$T:$T)</f>
        <v>1.2589792405063294</v>
      </c>
      <c r="G76" s="1236" t="s">
        <v>324</v>
      </c>
      <c r="M76" s="828" t="s">
        <v>2590</v>
      </c>
    </row>
    <row r="77" spans="2:13" ht="15">
      <c r="B77" s="1390"/>
      <c r="C77" s="1192"/>
      <c r="D77" s="961" t="s">
        <v>387</v>
      </c>
      <c r="E77" s="140" t="s">
        <v>33</v>
      </c>
      <c r="F77" s="1235">
        <f>_xlfn.XLOOKUP(M77,[1]VIII_CII_B_centr!$AI:$AI,[1]VIII_CII_B_centr!$T:$T)</f>
        <v>1.2119773488607597</v>
      </c>
      <c r="G77" s="1236" t="s">
        <v>324</v>
      </c>
      <c r="M77" s="828" t="s">
        <v>2591</v>
      </c>
    </row>
    <row r="78" spans="2:13" ht="15">
      <c r="B78" s="1402" t="s">
        <v>406</v>
      </c>
      <c r="C78" s="1403" t="s">
        <v>1129</v>
      </c>
      <c r="D78" s="134" t="s">
        <v>799</v>
      </c>
      <c r="E78" s="140" t="s">
        <v>33</v>
      </c>
      <c r="F78" s="1235">
        <f>_xlfn.XLOOKUP(M78,[1]VIII_CII_B_centr!$AI:$AI,[1]VIII_CII_B_centr!$T:$T)</f>
        <v>1.3157022879000002</v>
      </c>
      <c r="G78" s="1236" t="s">
        <v>324</v>
      </c>
      <c r="M78" s="828" t="s">
        <v>2592</v>
      </c>
    </row>
    <row r="79" spans="2:13" ht="15">
      <c r="B79" s="1389"/>
      <c r="C79" s="1191"/>
      <c r="D79" s="467" t="s">
        <v>869</v>
      </c>
      <c r="E79" s="140" t="s">
        <v>33</v>
      </c>
      <c r="F79" s="1235">
        <f>_xlfn.XLOOKUP(M79,[1]VIII_CII_B_centr!$AI:$AI,[1]VIII_CII_B_centr!$T:$T)</f>
        <v>1.3006976830848005</v>
      </c>
      <c r="G79" s="1236" t="s">
        <v>324</v>
      </c>
      <c r="M79" s="828" t="s">
        <v>2593</v>
      </c>
    </row>
    <row r="80" spans="2:13" ht="15">
      <c r="B80" s="1389"/>
      <c r="C80" s="1191"/>
      <c r="D80" s="467" t="s">
        <v>882</v>
      </c>
      <c r="E80" s="140" t="s">
        <v>33</v>
      </c>
      <c r="F80" s="1235">
        <f>_xlfn.XLOOKUP(M80,[1]VIII_CII_B_centr!$AI:$AI,[1]VIII_CII_B_centr!$T:$T)</f>
        <v>1.2413191190400004</v>
      </c>
      <c r="G80" s="1236" t="s">
        <v>324</v>
      </c>
      <c r="M80" s="828" t="s">
        <v>2594</v>
      </c>
    </row>
    <row r="81" spans="2:13" ht="15">
      <c r="B81" s="1390"/>
      <c r="C81" s="1192"/>
      <c r="D81" s="961" t="s">
        <v>387</v>
      </c>
      <c r="E81" s="140" t="s">
        <v>33</v>
      </c>
      <c r="F81" s="1235">
        <f>_xlfn.XLOOKUP(M81,[1]VIII_CII_B_centr!$AI:$AI,[1]VIII_CII_B_centr!$T:$T)</f>
        <v>1.2441461760000001</v>
      </c>
      <c r="G81" s="1236" t="s">
        <v>324</v>
      </c>
      <c r="M81" s="828" t="s">
        <v>2595</v>
      </c>
    </row>
    <row r="82" spans="2:13">
      <c r="B82" s="39" t="s">
        <v>2750</v>
      </c>
    </row>
    <row r="83" spans="2:13">
      <c r="B83" s="978" t="s">
        <v>12</v>
      </c>
      <c r="C83" s="80"/>
      <c r="D83" s="80"/>
      <c r="E83" s="83"/>
    </row>
    <row r="84" spans="2:13" s="39" customFormat="1" ht="15" customHeight="1">
      <c r="B84" s="39" t="s">
        <v>2749</v>
      </c>
      <c r="C84" s="128"/>
      <c r="D84" s="128"/>
      <c r="E84" s="83"/>
    </row>
    <row r="85" spans="2:13" s="39" customFormat="1" ht="27" customHeight="1">
      <c r="B85" s="1122" t="s">
        <v>2841</v>
      </c>
      <c r="C85" s="1122"/>
      <c r="D85" s="1122"/>
      <c r="E85" s="1122"/>
      <c r="F85" s="1122"/>
      <c r="G85" s="1122"/>
      <c r="H85" s="1122"/>
      <c r="I85" s="1122"/>
      <c r="J85" s="1122"/>
    </row>
    <row r="86" spans="2:13">
      <c r="B86" s="44" t="s">
        <v>2751</v>
      </c>
    </row>
    <row r="87" spans="2:13">
      <c r="C87" s="39"/>
    </row>
    <row r="88" spans="2:13">
      <c r="C88" s="44"/>
    </row>
  </sheetData>
  <mergeCells count="108">
    <mergeCell ref="F80:G80"/>
    <mergeCell ref="F81:G81"/>
    <mergeCell ref="F73:G73"/>
    <mergeCell ref="F74:G74"/>
    <mergeCell ref="F75:G75"/>
    <mergeCell ref="F76:G76"/>
    <mergeCell ref="F77:G77"/>
    <mergeCell ref="F71:G71"/>
    <mergeCell ref="F72:G72"/>
    <mergeCell ref="F66:G66"/>
    <mergeCell ref="F67:G67"/>
    <mergeCell ref="F78:G78"/>
    <mergeCell ref="F79:G79"/>
    <mergeCell ref="F23:G23"/>
    <mergeCell ref="F24:G24"/>
    <mergeCell ref="F25:G25"/>
    <mergeCell ref="F26:G26"/>
    <mergeCell ref="F27:G27"/>
    <mergeCell ref="F46:G46"/>
    <mergeCell ref="F47:G47"/>
    <mergeCell ref="F48:G48"/>
    <mergeCell ref="F49:G49"/>
    <mergeCell ref="F33:G33"/>
    <mergeCell ref="F34:G34"/>
    <mergeCell ref="F35:G35"/>
    <mergeCell ref="F36:G36"/>
    <mergeCell ref="F37:G37"/>
    <mergeCell ref="F18:G18"/>
    <mergeCell ref="F19:G19"/>
    <mergeCell ref="F20:G20"/>
    <mergeCell ref="F21:G21"/>
    <mergeCell ref="F22:G22"/>
    <mergeCell ref="B1:G1"/>
    <mergeCell ref="B3:G3"/>
    <mergeCell ref="B17:E17"/>
    <mergeCell ref="F17:G17"/>
    <mergeCell ref="B8:E8"/>
    <mergeCell ref="F5:G6"/>
    <mergeCell ref="D5:D6"/>
    <mergeCell ref="B85:J85"/>
    <mergeCell ref="C18:C19"/>
    <mergeCell ref="B18:B19"/>
    <mergeCell ref="B5:B6"/>
    <mergeCell ref="C5:C6"/>
    <mergeCell ref="E5:E6"/>
    <mergeCell ref="B7:G7"/>
    <mergeCell ref="C28:C31"/>
    <mergeCell ref="C24:C27"/>
    <mergeCell ref="B24:B27"/>
    <mergeCell ref="B20:B23"/>
    <mergeCell ref="C20:C23"/>
    <mergeCell ref="B40:G40"/>
    <mergeCell ref="B41:B43"/>
    <mergeCell ref="C41:C43"/>
    <mergeCell ref="B36:B39"/>
    <mergeCell ref="B57:B60"/>
    <mergeCell ref="C57:C60"/>
    <mergeCell ref="C74:C77"/>
    <mergeCell ref="B74:B77"/>
    <mergeCell ref="C36:C39"/>
    <mergeCell ref="B52:G52"/>
    <mergeCell ref="C48:C51"/>
    <mergeCell ref="B48:B51"/>
    <mergeCell ref="B78:B81"/>
    <mergeCell ref="C78:C81"/>
    <mergeCell ref="B65:G65"/>
    <mergeCell ref="C70:C73"/>
    <mergeCell ref="C66:C69"/>
    <mergeCell ref="B66:B69"/>
    <mergeCell ref="B70:B73"/>
    <mergeCell ref="B44:G44"/>
    <mergeCell ref="C45:C47"/>
    <mergeCell ref="B45:B47"/>
    <mergeCell ref="F50:G50"/>
    <mergeCell ref="F57:G57"/>
    <mergeCell ref="F58:G58"/>
    <mergeCell ref="F59:G59"/>
    <mergeCell ref="F60:G60"/>
    <mergeCell ref="F61:G61"/>
    <mergeCell ref="F51:G51"/>
    <mergeCell ref="F53:G53"/>
    <mergeCell ref="F54:G54"/>
    <mergeCell ref="F55:G55"/>
    <mergeCell ref="F56:G56"/>
    <mergeCell ref="F68:G68"/>
    <mergeCell ref="F69:G69"/>
    <mergeCell ref="F70:G70"/>
    <mergeCell ref="B28:B31"/>
    <mergeCell ref="B32:B35"/>
    <mergeCell ref="C32:C35"/>
    <mergeCell ref="C61:C64"/>
    <mergeCell ref="B61:B64"/>
    <mergeCell ref="C53:C56"/>
    <mergeCell ref="B53:B56"/>
    <mergeCell ref="F38:G38"/>
    <mergeCell ref="F39:G39"/>
    <mergeCell ref="F41:G41"/>
    <mergeCell ref="F42:G42"/>
    <mergeCell ref="F43:G43"/>
    <mergeCell ref="F45:G45"/>
    <mergeCell ref="F28:G28"/>
    <mergeCell ref="F29:G29"/>
    <mergeCell ref="F30:G30"/>
    <mergeCell ref="F31:G31"/>
    <mergeCell ref="F32:G32"/>
    <mergeCell ref="F62:G62"/>
    <mergeCell ref="F63:G63"/>
    <mergeCell ref="F64:G64"/>
  </mergeCells>
  <pageMargins left="0.51181102362204722" right="0.19685039370078741" top="0.43307086614173229" bottom="0.35433070866141736" header="0.23622047244094491" footer="0.23622047244094491"/>
  <pageSetup paperSize="9" scale="60" firstPageNumber="156" fitToHeight="0" orientation="portrait" useFirstPageNumber="1" r:id="rId1"/>
  <headerFooter>
    <oddHeader>&amp;CDRAFT</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Foaie37">
    <tabColor rgb="FF92D050"/>
    <pageSetUpPr fitToPage="1"/>
  </sheetPr>
  <dimension ref="B1:M631"/>
  <sheetViews>
    <sheetView topLeftCell="A29" zoomScale="115" zoomScaleNormal="115" workbookViewId="0">
      <selection activeCell="C15" sqref="C15:C16"/>
    </sheetView>
  </sheetViews>
  <sheetFormatPr defaultColWidth="9" defaultRowHeight="15"/>
  <cols>
    <col min="1" max="1" width="5.28515625" style="130" customWidth="1"/>
    <col min="2" max="2" width="5.42578125" style="8" customWidth="1"/>
    <col min="3" max="3" width="39.42578125" style="8" customWidth="1"/>
    <col min="4" max="4" width="21.85546875" style="8" customWidth="1"/>
    <col min="5" max="5" width="8.42578125" style="8" customWidth="1"/>
    <col min="6" max="6" width="8.85546875" style="130" customWidth="1"/>
    <col min="7" max="7" width="7.42578125" style="130" customWidth="1"/>
    <col min="8" max="12" width="9.140625" style="130"/>
    <col min="13" max="13" width="0" style="130" hidden="1" customWidth="1"/>
    <col min="14" max="214" width="9.140625" style="130"/>
    <col min="215" max="215" width="3.42578125" style="130" customWidth="1"/>
    <col min="216" max="216" width="47.42578125" style="130" customWidth="1"/>
    <col min="217" max="217" width="7.7109375" style="130" customWidth="1"/>
    <col min="218" max="218" width="7" style="130" customWidth="1"/>
    <col min="219" max="219" width="6.42578125" style="130" customWidth="1"/>
    <col min="220" max="221" width="5.85546875" style="130" customWidth="1"/>
    <col min="222" max="222" width="5.7109375" style="130" customWidth="1"/>
    <col min="223" max="223" width="6.28515625" style="130" customWidth="1"/>
    <col min="224" max="226" width="9.140625" style="130"/>
    <col min="227" max="227" width="5.42578125" style="130" customWidth="1"/>
    <col min="228" max="228" width="42.140625" style="130" customWidth="1"/>
    <col min="229" max="229" width="7.28515625" style="130" customWidth="1"/>
    <col min="230" max="230" width="5.28515625" style="130" customWidth="1"/>
    <col min="231" max="232" width="7" style="130" customWidth="1"/>
    <col min="233" max="233" width="8.140625" style="130" customWidth="1"/>
    <col min="234" max="234" width="7.140625" style="130" customWidth="1"/>
    <col min="235" max="235" width="6.140625" style="130" customWidth="1"/>
    <col min="236" max="236" width="6.42578125" style="130" customWidth="1"/>
    <col min="237" max="237" width="6.7109375" style="130" customWidth="1"/>
    <col min="238" max="470" width="9.140625" style="130"/>
    <col min="471" max="471" width="3.42578125" style="130" customWidth="1"/>
    <col min="472" max="472" width="47.42578125" style="130" customWidth="1"/>
    <col min="473" max="473" width="7.7109375" style="130" customWidth="1"/>
    <col min="474" max="474" width="7" style="130" customWidth="1"/>
    <col min="475" max="475" width="6.42578125" style="130" customWidth="1"/>
    <col min="476" max="477" width="5.85546875" style="130" customWidth="1"/>
    <col min="478" max="478" width="5.7109375" style="130" customWidth="1"/>
    <col min="479" max="479" width="6.28515625" style="130" customWidth="1"/>
    <col min="480" max="482" width="9.140625" style="130"/>
    <col min="483" max="483" width="5.42578125" style="130" customWidth="1"/>
    <col min="484" max="484" width="42.140625" style="130" customWidth="1"/>
    <col min="485" max="485" width="7.28515625" style="130" customWidth="1"/>
    <col min="486" max="486" width="5.28515625" style="130" customWidth="1"/>
    <col min="487" max="488" width="7" style="130" customWidth="1"/>
    <col min="489" max="489" width="8.140625" style="130" customWidth="1"/>
    <col min="490" max="490" width="7.140625" style="130" customWidth="1"/>
    <col min="491" max="491" width="6.140625" style="130" customWidth="1"/>
    <col min="492" max="492" width="6.42578125" style="130" customWidth="1"/>
    <col min="493" max="493" width="6.7109375" style="130" customWidth="1"/>
    <col min="494" max="726" width="9.140625" style="130"/>
    <col min="727" max="727" width="3.42578125" style="130" customWidth="1"/>
    <col min="728" max="728" width="47.42578125" style="130" customWidth="1"/>
    <col min="729" max="729" width="7.7109375" style="130" customWidth="1"/>
    <col min="730" max="730" width="7" style="130" customWidth="1"/>
    <col min="731" max="731" width="6.42578125" style="130" customWidth="1"/>
    <col min="732" max="733" width="5.85546875" style="130" customWidth="1"/>
    <col min="734" max="734" width="5.7109375" style="130" customWidth="1"/>
    <col min="735" max="735" width="6.28515625" style="130" customWidth="1"/>
    <col min="736" max="738" width="9.140625" style="130"/>
    <col min="739" max="739" width="5.42578125" style="130" customWidth="1"/>
    <col min="740" max="740" width="42.140625" style="130" customWidth="1"/>
    <col min="741" max="741" width="7.28515625" style="130" customWidth="1"/>
    <col min="742" max="742" width="5.28515625" style="130" customWidth="1"/>
    <col min="743" max="744" width="7" style="130" customWidth="1"/>
    <col min="745" max="745" width="8.140625" style="130" customWidth="1"/>
    <col min="746" max="746" width="7.140625" style="130" customWidth="1"/>
    <col min="747" max="747" width="6.140625" style="130" customWidth="1"/>
    <col min="748" max="748" width="6.42578125" style="130" customWidth="1"/>
    <col min="749" max="749" width="6.7109375" style="130" customWidth="1"/>
    <col min="750" max="982" width="9.140625" style="130"/>
    <col min="983" max="983" width="3.42578125" style="130" customWidth="1"/>
    <col min="984" max="984" width="47.42578125" style="130" customWidth="1"/>
    <col min="985" max="985" width="7.7109375" style="130" customWidth="1"/>
    <col min="986" max="986" width="7" style="130" customWidth="1"/>
    <col min="987" max="987" width="6.42578125" style="130" customWidth="1"/>
    <col min="988" max="989" width="5.85546875" style="130" customWidth="1"/>
    <col min="990" max="990" width="5.7109375" style="130" customWidth="1"/>
    <col min="991" max="991" width="6.28515625" style="130" customWidth="1"/>
    <col min="992" max="994" width="9.140625" style="130"/>
    <col min="995" max="995" width="5.42578125" style="130" customWidth="1"/>
    <col min="996" max="996" width="42.140625" style="130" customWidth="1"/>
    <col min="997" max="997" width="7.28515625" style="130" customWidth="1"/>
    <col min="998" max="998" width="5.28515625" style="130" customWidth="1"/>
    <col min="999" max="1000" width="7" style="130" customWidth="1"/>
    <col min="1001" max="1001" width="8.140625" style="130" customWidth="1"/>
    <col min="1002" max="1002" width="7.140625" style="130" customWidth="1"/>
    <col min="1003" max="1003" width="6.140625" style="130" customWidth="1"/>
    <col min="1004" max="1004" width="6.42578125" style="130" customWidth="1"/>
    <col min="1005" max="1005" width="6.7109375" style="130" customWidth="1"/>
    <col min="1006" max="1238" width="9.140625" style="130"/>
    <col min="1239" max="1239" width="3.42578125" style="130" customWidth="1"/>
    <col min="1240" max="1240" width="47.42578125" style="130" customWidth="1"/>
    <col min="1241" max="1241" width="7.7109375" style="130" customWidth="1"/>
    <col min="1242" max="1242" width="7" style="130" customWidth="1"/>
    <col min="1243" max="1243" width="6.42578125" style="130" customWidth="1"/>
    <col min="1244" max="1245" width="5.85546875" style="130" customWidth="1"/>
    <col min="1246" max="1246" width="5.7109375" style="130" customWidth="1"/>
    <col min="1247" max="1247" width="6.28515625" style="130" customWidth="1"/>
    <col min="1248" max="1250" width="9.140625" style="130"/>
    <col min="1251" max="1251" width="5.42578125" style="130" customWidth="1"/>
    <col min="1252" max="1252" width="42.140625" style="130" customWidth="1"/>
    <col min="1253" max="1253" width="7.28515625" style="130" customWidth="1"/>
    <col min="1254" max="1254" width="5.28515625" style="130" customWidth="1"/>
    <col min="1255" max="1256" width="7" style="130" customWidth="1"/>
    <col min="1257" max="1257" width="8.140625" style="130" customWidth="1"/>
    <col min="1258" max="1258" width="7.140625" style="130" customWidth="1"/>
    <col min="1259" max="1259" width="6.140625" style="130" customWidth="1"/>
    <col min="1260" max="1260" width="6.42578125" style="130" customWidth="1"/>
    <col min="1261" max="1261" width="6.7109375" style="130" customWidth="1"/>
    <col min="1262" max="1494" width="9.140625" style="130"/>
    <col min="1495" max="1495" width="3.42578125" style="130" customWidth="1"/>
    <col min="1496" max="1496" width="47.42578125" style="130" customWidth="1"/>
    <col min="1497" max="1497" width="7.7109375" style="130" customWidth="1"/>
    <col min="1498" max="1498" width="7" style="130" customWidth="1"/>
    <col min="1499" max="1499" width="6.42578125" style="130" customWidth="1"/>
    <col min="1500" max="1501" width="5.85546875" style="130" customWidth="1"/>
    <col min="1502" max="1502" width="5.7109375" style="130" customWidth="1"/>
    <col min="1503" max="1503" width="6.28515625" style="130" customWidth="1"/>
    <col min="1504" max="1506" width="9.140625" style="130"/>
    <col min="1507" max="1507" width="5.42578125" style="130" customWidth="1"/>
    <col min="1508" max="1508" width="42.140625" style="130" customWidth="1"/>
    <col min="1509" max="1509" width="7.28515625" style="130" customWidth="1"/>
    <col min="1510" max="1510" width="5.28515625" style="130" customWidth="1"/>
    <col min="1511" max="1512" width="7" style="130" customWidth="1"/>
    <col min="1513" max="1513" width="8.140625" style="130" customWidth="1"/>
    <col min="1514" max="1514" width="7.140625" style="130" customWidth="1"/>
    <col min="1515" max="1515" width="6.140625" style="130" customWidth="1"/>
    <col min="1516" max="1516" width="6.42578125" style="130" customWidth="1"/>
    <col min="1517" max="1517" width="6.7109375" style="130" customWidth="1"/>
    <col min="1518" max="1750" width="9.140625" style="130"/>
    <col min="1751" max="1751" width="3.42578125" style="130" customWidth="1"/>
    <col min="1752" max="1752" width="47.42578125" style="130" customWidth="1"/>
    <col min="1753" max="1753" width="7.7109375" style="130" customWidth="1"/>
    <col min="1754" max="1754" width="7" style="130" customWidth="1"/>
    <col min="1755" max="1755" width="6.42578125" style="130" customWidth="1"/>
    <col min="1756" max="1757" width="5.85546875" style="130" customWidth="1"/>
    <col min="1758" max="1758" width="5.7109375" style="130" customWidth="1"/>
    <col min="1759" max="1759" width="6.28515625" style="130" customWidth="1"/>
    <col min="1760" max="1762" width="9.140625" style="130"/>
    <col min="1763" max="1763" width="5.42578125" style="130" customWidth="1"/>
    <col min="1764" max="1764" width="42.140625" style="130" customWidth="1"/>
    <col min="1765" max="1765" width="7.28515625" style="130" customWidth="1"/>
    <col min="1766" max="1766" width="5.28515625" style="130" customWidth="1"/>
    <col min="1767" max="1768" width="7" style="130" customWidth="1"/>
    <col min="1769" max="1769" width="8.140625" style="130" customWidth="1"/>
    <col min="1770" max="1770" width="7.140625" style="130" customWidth="1"/>
    <col min="1771" max="1771" width="6.140625" style="130" customWidth="1"/>
    <col min="1772" max="1772" width="6.42578125" style="130" customWidth="1"/>
    <col min="1773" max="1773" width="6.7109375" style="130" customWidth="1"/>
    <col min="1774" max="2006" width="9.140625" style="130"/>
    <col min="2007" max="2007" width="3.42578125" style="130" customWidth="1"/>
    <col min="2008" max="2008" width="47.42578125" style="130" customWidth="1"/>
    <col min="2009" max="2009" width="7.7109375" style="130" customWidth="1"/>
    <col min="2010" max="2010" width="7" style="130" customWidth="1"/>
    <col min="2011" max="2011" width="6.42578125" style="130" customWidth="1"/>
    <col min="2012" max="2013" width="5.85546875" style="130" customWidth="1"/>
    <col min="2014" max="2014" width="5.7109375" style="130" customWidth="1"/>
    <col min="2015" max="2015" width="6.28515625" style="130" customWidth="1"/>
    <col min="2016" max="2018" width="9.140625" style="130"/>
    <col min="2019" max="2019" width="5.42578125" style="130" customWidth="1"/>
    <col min="2020" max="2020" width="42.140625" style="130" customWidth="1"/>
    <col min="2021" max="2021" width="7.28515625" style="130" customWidth="1"/>
    <col min="2022" max="2022" width="5.28515625" style="130" customWidth="1"/>
    <col min="2023" max="2024" width="7" style="130" customWidth="1"/>
    <col min="2025" max="2025" width="8.140625" style="130" customWidth="1"/>
    <col min="2026" max="2026" width="7.140625" style="130" customWidth="1"/>
    <col min="2027" max="2027" width="6.140625" style="130" customWidth="1"/>
    <col min="2028" max="2028" width="6.42578125" style="130" customWidth="1"/>
    <col min="2029" max="2029" width="6.7109375" style="130" customWidth="1"/>
    <col min="2030" max="2262" width="9.140625" style="130"/>
    <col min="2263" max="2263" width="3.42578125" style="130" customWidth="1"/>
    <col min="2264" max="2264" width="47.42578125" style="130" customWidth="1"/>
    <col min="2265" max="2265" width="7.7109375" style="130" customWidth="1"/>
    <col min="2266" max="2266" width="7" style="130" customWidth="1"/>
    <col min="2267" max="2267" width="6.42578125" style="130" customWidth="1"/>
    <col min="2268" max="2269" width="5.85546875" style="130" customWidth="1"/>
    <col min="2270" max="2270" width="5.7109375" style="130" customWidth="1"/>
    <col min="2271" max="2271" width="6.28515625" style="130" customWidth="1"/>
    <col min="2272" max="2274" width="9.140625" style="130"/>
    <col min="2275" max="2275" width="5.42578125" style="130" customWidth="1"/>
    <col min="2276" max="2276" width="42.140625" style="130" customWidth="1"/>
    <col min="2277" max="2277" width="7.28515625" style="130" customWidth="1"/>
    <col min="2278" max="2278" width="5.28515625" style="130" customWidth="1"/>
    <col min="2279" max="2280" width="7" style="130" customWidth="1"/>
    <col min="2281" max="2281" width="8.140625" style="130" customWidth="1"/>
    <col min="2282" max="2282" width="7.140625" style="130" customWidth="1"/>
    <col min="2283" max="2283" width="6.140625" style="130" customWidth="1"/>
    <col min="2284" max="2284" width="6.42578125" style="130" customWidth="1"/>
    <col min="2285" max="2285" width="6.7109375" style="130" customWidth="1"/>
    <col min="2286" max="2518" width="9.140625" style="130"/>
    <col min="2519" max="2519" width="3.42578125" style="130" customWidth="1"/>
    <col min="2520" max="2520" width="47.42578125" style="130" customWidth="1"/>
    <col min="2521" max="2521" width="7.7109375" style="130" customWidth="1"/>
    <col min="2522" max="2522" width="7" style="130" customWidth="1"/>
    <col min="2523" max="2523" width="6.42578125" style="130" customWidth="1"/>
    <col min="2524" max="2525" width="5.85546875" style="130" customWidth="1"/>
    <col min="2526" max="2526" width="5.7109375" style="130" customWidth="1"/>
    <col min="2527" max="2527" width="6.28515625" style="130" customWidth="1"/>
    <col min="2528" max="2530" width="9.140625" style="130"/>
    <col min="2531" max="2531" width="5.42578125" style="130" customWidth="1"/>
    <col min="2532" max="2532" width="42.140625" style="130" customWidth="1"/>
    <col min="2533" max="2533" width="7.28515625" style="130" customWidth="1"/>
    <col min="2534" max="2534" width="5.28515625" style="130" customWidth="1"/>
    <col min="2535" max="2536" width="7" style="130" customWidth="1"/>
    <col min="2537" max="2537" width="8.140625" style="130" customWidth="1"/>
    <col min="2538" max="2538" width="7.140625" style="130" customWidth="1"/>
    <col min="2539" max="2539" width="6.140625" style="130" customWidth="1"/>
    <col min="2540" max="2540" width="6.42578125" style="130" customWidth="1"/>
    <col min="2541" max="2541" width="6.7109375" style="130" customWidth="1"/>
    <col min="2542" max="2774" width="9.140625" style="130"/>
    <col min="2775" max="2775" width="3.42578125" style="130" customWidth="1"/>
    <col min="2776" max="2776" width="47.42578125" style="130" customWidth="1"/>
    <col min="2777" max="2777" width="7.7109375" style="130" customWidth="1"/>
    <col min="2778" max="2778" width="7" style="130" customWidth="1"/>
    <col min="2779" max="2779" width="6.42578125" style="130" customWidth="1"/>
    <col min="2780" max="2781" width="5.85546875" style="130" customWidth="1"/>
    <col min="2782" max="2782" width="5.7109375" style="130" customWidth="1"/>
    <col min="2783" max="2783" width="6.28515625" style="130" customWidth="1"/>
    <col min="2784" max="2786" width="9.140625" style="130"/>
    <col min="2787" max="2787" width="5.42578125" style="130" customWidth="1"/>
    <col min="2788" max="2788" width="42.140625" style="130" customWidth="1"/>
    <col min="2789" max="2789" width="7.28515625" style="130" customWidth="1"/>
    <col min="2790" max="2790" width="5.28515625" style="130" customWidth="1"/>
    <col min="2791" max="2792" width="7" style="130" customWidth="1"/>
    <col min="2793" max="2793" width="8.140625" style="130" customWidth="1"/>
    <col min="2794" max="2794" width="7.140625" style="130" customWidth="1"/>
    <col min="2795" max="2795" width="6.140625" style="130" customWidth="1"/>
    <col min="2796" max="2796" width="6.42578125" style="130" customWidth="1"/>
    <col min="2797" max="2797" width="6.7109375" style="130" customWidth="1"/>
    <col min="2798" max="3030" width="9.140625" style="130"/>
    <col min="3031" max="3031" width="3.42578125" style="130" customWidth="1"/>
    <col min="3032" max="3032" width="47.42578125" style="130" customWidth="1"/>
    <col min="3033" max="3033" width="7.7109375" style="130" customWidth="1"/>
    <col min="3034" max="3034" width="7" style="130" customWidth="1"/>
    <col min="3035" max="3035" width="6.42578125" style="130" customWidth="1"/>
    <col min="3036" max="3037" width="5.85546875" style="130" customWidth="1"/>
    <col min="3038" max="3038" width="5.7109375" style="130" customWidth="1"/>
    <col min="3039" max="3039" width="6.28515625" style="130" customWidth="1"/>
    <col min="3040" max="3042" width="9.140625" style="130"/>
    <col min="3043" max="3043" width="5.42578125" style="130" customWidth="1"/>
    <col min="3044" max="3044" width="42.140625" style="130" customWidth="1"/>
    <col min="3045" max="3045" width="7.28515625" style="130" customWidth="1"/>
    <col min="3046" max="3046" width="5.28515625" style="130" customWidth="1"/>
    <col min="3047" max="3048" width="7" style="130" customWidth="1"/>
    <col min="3049" max="3049" width="8.140625" style="130" customWidth="1"/>
    <col min="3050" max="3050" width="7.140625" style="130" customWidth="1"/>
    <col min="3051" max="3051" width="6.140625" style="130" customWidth="1"/>
    <col min="3052" max="3052" width="6.42578125" style="130" customWidth="1"/>
    <col min="3053" max="3053" width="6.7109375" style="130" customWidth="1"/>
    <col min="3054" max="3286" width="9.140625" style="130"/>
    <col min="3287" max="3287" width="3.42578125" style="130" customWidth="1"/>
    <col min="3288" max="3288" width="47.42578125" style="130" customWidth="1"/>
    <col min="3289" max="3289" width="7.7109375" style="130" customWidth="1"/>
    <col min="3290" max="3290" width="7" style="130" customWidth="1"/>
    <col min="3291" max="3291" width="6.42578125" style="130" customWidth="1"/>
    <col min="3292" max="3293" width="5.85546875" style="130" customWidth="1"/>
    <col min="3294" max="3294" width="5.7109375" style="130" customWidth="1"/>
    <col min="3295" max="3295" width="6.28515625" style="130" customWidth="1"/>
    <col min="3296" max="3298" width="9.140625" style="130"/>
    <col min="3299" max="3299" width="5.42578125" style="130" customWidth="1"/>
    <col min="3300" max="3300" width="42.140625" style="130" customWidth="1"/>
    <col min="3301" max="3301" width="7.28515625" style="130" customWidth="1"/>
    <col min="3302" max="3302" width="5.28515625" style="130" customWidth="1"/>
    <col min="3303" max="3304" width="7" style="130" customWidth="1"/>
    <col min="3305" max="3305" width="8.140625" style="130" customWidth="1"/>
    <col min="3306" max="3306" width="7.140625" style="130" customWidth="1"/>
    <col min="3307" max="3307" width="6.140625" style="130" customWidth="1"/>
    <col min="3308" max="3308" width="6.42578125" style="130" customWidth="1"/>
    <col min="3309" max="3309" width="6.7109375" style="130" customWidth="1"/>
    <col min="3310" max="3542" width="9.140625" style="130"/>
    <col min="3543" max="3543" width="3.42578125" style="130" customWidth="1"/>
    <col min="3544" max="3544" width="47.42578125" style="130" customWidth="1"/>
    <col min="3545" max="3545" width="7.7109375" style="130" customWidth="1"/>
    <col min="3546" max="3546" width="7" style="130" customWidth="1"/>
    <col min="3547" max="3547" width="6.42578125" style="130" customWidth="1"/>
    <col min="3548" max="3549" width="5.85546875" style="130" customWidth="1"/>
    <col min="3550" max="3550" width="5.7109375" style="130" customWidth="1"/>
    <col min="3551" max="3551" width="6.28515625" style="130" customWidth="1"/>
    <col min="3552" max="3554" width="9.140625" style="130"/>
    <col min="3555" max="3555" width="5.42578125" style="130" customWidth="1"/>
    <col min="3556" max="3556" width="42.140625" style="130" customWidth="1"/>
    <col min="3557" max="3557" width="7.28515625" style="130" customWidth="1"/>
    <col min="3558" max="3558" width="5.28515625" style="130" customWidth="1"/>
    <col min="3559" max="3560" width="7" style="130" customWidth="1"/>
    <col min="3561" max="3561" width="8.140625" style="130" customWidth="1"/>
    <col min="3562" max="3562" width="7.140625" style="130" customWidth="1"/>
    <col min="3563" max="3563" width="6.140625" style="130" customWidth="1"/>
    <col min="3564" max="3564" width="6.42578125" style="130" customWidth="1"/>
    <col min="3565" max="3565" width="6.7109375" style="130" customWidth="1"/>
    <col min="3566" max="3798" width="9.140625" style="130"/>
    <col min="3799" max="3799" width="3.42578125" style="130" customWidth="1"/>
    <col min="3800" max="3800" width="47.42578125" style="130" customWidth="1"/>
    <col min="3801" max="3801" width="7.7109375" style="130" customWidth="1"/>
    <col min="3802" max="3802" width="7" style="130" customWidth="1"/>
    <col min="3803" max="3803" width="6.42578125" style="130" customWidth="1"/>
    <col min="3804" max="3805" width="5.85546875" style="130" customWidth="1"/>
    <col min="3806" max="3806" width="5.7109375" style="130" customWidth="1"/>
    <col min="3807" max="3807" width="6.28515625" style="130" customWidth="1"/>
    <col min="3808" max="3810" width="9.140625" style="130"/>
    <col min="3811" max="3811" width="5.42578125" style="130" customWidth="1"/>
    <col min="3812" max="3812" width="42.140625" style="130" customWidth="1"/>
    <col min="3813" max="3813" width="7.28515625" style="130" customWidth="1"/>
    <col min="3814" max="3814" width="5.28515625" style="130" customWidth="1"/>
    <col min="3815" max="3816" width="7" style="130" customWidth="1"/>
    <col min="3817" max="3817" width="8.140625" style="130" customWidth="1"/>
    <col min="3818" max="3818" width="7.140625" style="130" customWidth="1"/>
    <col min="3819" max="3819" width="6.140625" style="130" customWidth="1"/>
    <col min="3820" max="3820" width="6.42578125" style="130" customWidth="1"/>
    <col min="3821" max="3821" width="6.7109375" style="130" customWidth="1"/>
    <col min="3822" max="4054" width="9.140625" style="130"/>
    <col min="4055" max="4055" width="3.42578125" style="130" customWidth="1"/>
    <col min="4056" max="4056" width="47.42578125" style="130" customWidth="1"/>
    <col min="4057" max="4057" width="7.7109375" style="130" customWidth="1"/>
    <col min="4058" max="4058" width="7" style="130" customWidth="1"/>
    <col min="4059" max="4059" width="6.42578125" style="130" customWidth="1"/>
    <col min="4060" max="4061" width="5.85546875" style="130" customWidth="1"/>
    <col min="4062" max="4062" width="5.7109375" style="130" customWidth="1"/>
    <col min="4063" max="4063" width="6.28515625" style="130" customWidth="1"/>
    <col min="4064" max="4066" width="9.140625" style="130"/>
    <col min="4067" max="4067" width="5.42578125" style="130" customWidth="1"/>
    <col min="4068" max="4068" width="42.140625" style="130" customWidth="1"/>
    <col min="4069" max="4069" width="7.28515625" style="130" customWidth="1"/>
    <col min="4070" max="4070" width="5.28515625" style="130" customWidth="1"/>
    <col min="4071" max="4072" width="7" style="130" customWidth="1"/>
    <col min="4073" max="4073" width="8.140625" style="130" customWidth="1"/>
    <col min="4074" max="4074" width="7.140625" style="130" customWidth="1"/>
    <col min="4075" max="4075" width="6.140625" style="130" customWidth="1"/>
    <col min="4076" max="4076" width="6.42578125" style="130" customWidth="1"/>
    <col min="4077" max="4077" width="6.7109375" style="130" customWidth="1"/>
    <col min="4078" max="4310" width="9.140625" style="130"/>
    <col min="4311" max="4311" width="3.42578125" style="130" customWidth="1"/>
    <col min="4312" max="4312" width="47.42578125" style="130" customWidth="1"/>
    <col min="4313" max="4313" width="7.7109375" style="130" customWidth="1"/>
    <col min="4314" max="4314" width="7" style="130" customWidth="1"/>
    <col min="4315" max="4315" width="6.42578125" style="130" customWidth="1"/>
    <col min="4316" max="4317" width="5.85546875" style="130" customWidth="1"/>
    <col min="4318" max="4318" width="5.7109375" style="130" customWidth="1"/>
    <col min="4319" max="4319" width="6.28515625" style="130" customWidth="1"/>
    <col min="4320" max="4322" width="9.140625" style="130"/>
    <col min="4323" max="4323" width="5.42578125" style="130" customWidth="1"/>
    <col min="4324" max="4324" width="42.140625" style="130" customWidth="1"/>
    <col min="4325" max="4325" width="7.28515625" style="130" customWidth="1"/>
    <col min="4326" max="4326" width="5.28515625" style="130" customWidth="1"/>
    <col min="4327" max="4328" width="7" style="130" customWidth="1"/>
    <col min="4329" max="4329" width="8.140625" style="130" customWidth="1"/>
    <col min="4330" max="4330" width="7.140625" style="130" customWidth="1"/>
    <col min="4331" max="4331" width="6.140625" style="130" customWidth="1"/>
    <col min="4332" max="4332" width="6.42578125" style="130" customWidth="1"/>
    <col min="4333" max="4333" width="6.7109375" style="130" customWidth="1"/>
    <col min="4334" max="4566" width="9.140625" style="130"/>
    <col min="4567" max="4567" width="3.42578125" style="130" customWidth="1"/>
    <col min="4568" max="4568" width="47.42578125" style="130" customWidth="1"/>
    <col min="4569" max="4569" width="7.7109375" style="130" customWidth="1"/>
    <col min="4570" max="4570" width="7" style="130" customWidth="1"/>
    <col min="4571" max="4571" width="6.42578125" style="130" customWidth="1"/>
    <col min="4572" max="4573" width="5.85546875" style="130" customWidth="1"/>
    <col min="4574" max="4574" width="5.7109375" style="130" customWidth="1"/>
    <col min="4575" max="4575" width="6.28515625" style="130" customWidth="1"/>
    <col min="4576" max="4578" width="9.140625" style="130"/>
    <col min="4579" max="4579" width="5.42578125" style="130" customWidth="1"/>
    <col min="4580" max="4580" width="42.140625" style="130" customWidth="1"/>
    <col min="4581" max="4581" width="7.28515625" style="130" customWidth="1"/>
    <col min="4582" max="4582" width="5.28515625" style="130" customWidth="1"/>
    <col min="4583" max="4584" width="7" style="130" customWidth="1"/>
    <col min="4585" max="4585" width="8.140625" style="130" customWidth="1"/>
    <col min="4586" max="4586" width="7.140625" style="130" customWidth="1"/>
    <col min="4587" max="4587" width="6.140625" style="130" customWidth="1"/>
    <col min="4588" max="4588" width="6.42578125" style="130" customWidth="1"/>
    <col min="4589" max="4589" width="6.7109375" style="130" customWidth="1"/>
    <col min="4590" max="4822" width="9.140625" style="130"/>
    <col min="4823" max="4823" width="3.42578125" style="130" customWidth="1"/>
    <col min="4824" max="4824" width="47.42578125" style="130" customWidth="1"/>
    <col min="4825" max="4825" width="7.7109375" style="130" customWidth="1"/>
    <col min="4826" max="4826" width="7" style="130" customWidth="1"/>
    <col min="4827" max="4827" width="6.42578125" style="130" customWidth="1"/>
    <col min="4828" max="4829" width="5.85546875" style="130" customWidth="1"/>
    <col min="4830" max="4830" width="5.7109375" style="130" customWidth="1"/>
    <col min="4831" max="4831" width="6.28515625" style="130" customWidth="1"/>
    <col min="4832" max="4834" width="9.140625" style="130"/>
    <col min="4835" max="4835" width="5.42578125" style="130" customWidth="1"/>
    <col min="4836" max="4836" width="42.140625" style="130" customWidth="1"/>
    <col min="4837" max="4837" width="7.28515625" style="130" customWidth="1"/>
    <col min="4838" max="4838" width="5.28515625" style="130" customWidth="1"/>
    <col min="4839" max="4840" width="7" style="130" customWidth="1"/>
    <col min="4841" max="4841" width="8.140625" style="130" customWidth="1"/>
    <col min="4842" max="4842" width="7.140625" style="130" customWidth="1"/>
    <col min="4843" max="4843" width="6.140625" style="130" customWidth="1"/>
    <col min="4844" max="4844" width="6.42578125" style="130" customWidth="1"/>
    <col min="4845" max="4845" width="6.7109375" style="130" customWidth="1"/>
    <col min="4846" max="5078" width="9.140625" style="130"/>
    <col min="5079" max="5079" width="3.42578125" style="130" customWidth="1"/>
    <col min="5080" max="5080" width="47.42578125" style="130" customWidth="1"/>
    <col min="5081" max="5081" width="7.7109375" style="130" customWidth="1"/>
    <col min="5082" max="5082" width="7" style="130" customWidth="1"/>
    <col min="5083" max="5083" width="6.42578125" style="130" customWidth="1"/>
    <col min="5084" max="5085" width="5.85546875" style="130" customWidth="1"/>
    <col min="5086" max="5086" width="5.7109375" style="130" customWidth="1"/>
    <col min="5087" max="5087" width="6.28515625" style="130" customWidth="1"/>
    <col min="5088" max="5090" width="9.140625" style="130"/>
    <col min="5091" max="5091" width="5.42578125" style="130" customWidth="1"/>
    <col min="5092" max="5092" width="42.140625" style="130" customWidth="1"/>
    <col min="5093" max="5093" width="7.28515625" style="130" customWidth="1"/>
    <col min="5094" max="5094" width="5.28515625" style="130" customWidth="1"/>
    <col min="5095" max="5096" width="7" style="130" customWidth="1"/>
    <col min="5097" max="5097" width="8.140625" style="130" customWidth="1"/>
    <col min="5098" max="5098" width="7.140625" style="130" customWidth="1"/>
    <col min="5099" max="5099" width="6.140625" style="130" customWidth="1"/>
    <col min="5100" max="5100" width="6.42578125" style="130" customWidth="1"/>
    <col min="5101" max="5101" width="6.7109375" style="130" customWidth="1"/>
    <col min="5102" max="5334" width="9.140625" style="130"/>
    <col min="5335" max="5335" width="3.42578125" style="130" customWidth="1"/>
    <col min="5336" max="5336" width="47.42578125" style="130" customWidth="1"/>
    <col min="5337" max="5337" width="7.7109375" style="130" customWidth="1"/>
    <col min="5338" max="5338" width="7" style="130" customWidth="1"/>
    <col min="5339" max="5339" width="6.42578125" style="130" customWidth="1"/>
    <col min="5340" max="5341" width="5.85546875" style="130" customWidth="1"/>
    <col min="5342" max="5342" width="5.7109375" style="130" customWidth="1"/>
    <col min="5343" max="5343" width="6.28515625" style="130" customWidth="1"/>
    <col min="5344" max="5346" width="9.140625" style="130"/>
    <col min="5347" max="5347" width="5.42578125" style="130" customWidth="1"/>
    <col min="5348" max="5348" width="42.140625" style="130" customWidth="1"/>
    <col min="5349" max="5349" width="7.28515625" style="130" customWidth="1"/>
    <col min="5350" max="5350" width="5.28515625" style="130" customWidth="1"/>
    <col min="5351" max="5352" width="7" style="130" customWidth="1"/>
    <col min="5353" max="5353" width="8.140625" style="130" customWidth="1"/>
    <col min="5354" max="5354" width="7.140625" style="130" customWidth="1"/>
    <col min="5355" max="5355" width="6.140625" style="130" customWidth="1"/>
    <col min="5356" max="5356" width="6.42578125" style="130" customWidth="1"/>
    <col min="5357" max="5357" width="6.7109375" style="130" customWidth="1"/>
    <col min="5358" max="5590" width="9.140625" style="130"/>
    <col min="5591" max="5591" width="3.42578125" style="130" customWidth="1"/>
    <col min="5592" max="5592" width="47.42578125" style="130" customWidth="1"/>
    <col min="5593" max="5593" width="7.7109375" style="130" customWidth="1"/>
    <col min="5594" max="5594" width="7" style="130" customWidth="1"/>
    <col min="5595" max="5595" width="6.42578125" style="130" customWidth="1"/>
    <col min="5596" max="5597" width="5.85546875" style="130" customWidth="1"/>
    <col min="5598" max="5598" width="5.7109375" style="130" customWidth="1"/>
    <col min="5599" max="5599" width="6.28515625" style="130" customWidth="1"/>
    <col min="5600" max="5602" width="9.140625" style="130"/>
    <col min="5603" max="5603" width="5.42578125" style="130" customWidth="1"/>
    <col min="5604" max="5604" width="42.140625" style="130" customWidth="1"/>
    <col min="5605" max="5605" width="7.28515625" style="130" customWidth="1"/>
    <col min="5606" max="5606" width="5.28515625" style="130" customWidth="1"/>
    <col min="5607" max="5608" width="7" style="130" customWidth="1"/>
    <col min="5609" max="5609" width="8.140625" style="130" customWidth="1"/>
    <col min="5610" max="5610" width="7.140625" style="130" customWidth="1"/>
    <col min="5611" max="5611" width="6.140625" style="130" customWidth="1"/>
    <col min="5612" max="5612" width="6.42578125" style="130" customWidth="1"/>
    <col min="5613" max="5613" width="6.7109375" style="130" customWidth="1"/>
    <col min="5614" max="5846" width="9.140625" style="130"/>
    <col min="5847" max="5847" width="3.42578125" style="130" customWidth="1"/>
    <col min="5848" max="5848" width="47.42578125" style="130" customWidth="1"/>
    <col min="5849" max="5849" width="7.7109375" style="130" customWidth="1"/>
    <col min="5850" max="5850" width="7" style="130" customWidth="1"/>
    <col min="5851" max="5851" width="6.42578125" style="130" customWidth="1"/>
    <col min="5852" max="5853" width="5.85546875" style="130" customWidth="1"/>
    <col min="5854" max="5854" width="5.7109375" style="130" customWidth="1"/>
    <col min="5855" max="5855" width="6.28515625" style="130" customWidth="1"/>
    <col min="5856" max="5858" width="9.140625" style="130"/>
    <col min="5859" max="5859" width="5.42578125" style="130" customWidth="1"/>
    <col min="5860" max="5860" width="42.140625" style="130" customWidth="1"/>
    <col min="5861" max="5861" width="7.28515625" style="130" customWidth="1"/>
    <col min="5862" max="5862" width="5.28515625" style="130" customWidth="1"/>
    <col min="5863" max="5864" width="7" style="130" customWidth="1"/>
    <col min="5865" max="5865" width="8.140625" style="130" customWidth="1"/>
    <col min="5866" max="5866" width="7.140625" style="130" customWidth="1"/>
    <col min="5867" max="5867" width="6.140625" style="130" customWidth="1"/>
    <col min="5868" max="5868" width="6.42578125" style="130" customWidth="1"/>
    <col min="5869" max="5869" width="6.7109375" style="130" customWidth="1"/>
    <col min="5870" max="6102" width="9.140625" style="130"/>
    <col min="6103" max="6103" width="3.42578125" style="130" customWidth="1"/>
    <col min="6104" max="6104" width="47.42578125" style="130" customWidth="1"/>
    <col min="6105" max="6105" width="7.7109375" style="130" customWidth="1"/>
    <col min="6106" max="6106" width="7" style="130" customWidth="1"/>
    <col min="6107" max="6107" width="6.42578125" style="130" customWidth="1"/>
    <col min="6108" max="6109" width="5.85546875" style="130" customWidth="1"/>
    <col min="6110" max="6110" width="5.7109375" style="130" customWidth="1"/>
    <col min="6111" max="6111" width="6.28515625" style="130" customWidth="1"/>
    <col min="6112" max="6114" width="9.140625" style="130"/>
    <col min="6115" max="6115" width="5.42578125" style="130" customWidth="1"/>
    <col min="6116" max="6116" width="42.140625" style="130" customWidth="1"/>
    <col min="6117" max="6117" width="7.28515625" style="130" customWidth="1"/>
    <col min="6118" max="6118" width="5.28515625" style="130" customWidth="1"/>
    <col min="6119" max="6120" width="7" style="130" customWidth="1"/>
    <col min="6121" max="6121" width="8.140625" style="130" customWidth="1"/>
    <col min="6122" max="6122" width="7.140625" style="130" customWidth="1"/>
    <col min="6123" max="6123" width="6.140625" style="130" customWidth="1"/>
    <col min="6124" max="6124" width="6.42578125" style="130" customWidth="1"/>
    <col min="6125" max="6125" width="6.7109375" style="130" customWidth="1"/>
    <col min="6126" max="6358" width="9.140625" style="130"/>
    <col min="6359" max="6359" width="3.42578125" style="130" customWidth="1"/>
    <col min="6360" max="6360" width="47.42578125" style="130" customWidth="1"/>
    <col min="6361" max="6361" width="7.7109375" style="130" customWidth="1"/>
    <col min="6362" max="6362" width="7" style="130" customWidth="1"/>
    <col min="6363" max="6363" width="6.42578125" style="130" customWidth="1"/>
    <col min="6364" max="6365" width="5.85546875" style="130" customWidth="1"/>
    <col min="6366" max="6366" width="5.7109375" style="130" customWidth="1"/>
    <col min="6367" max="6367" width="6.28515625" style="130" customWidth="1"/>
    <col min="6368" max="6370" width="9.140625" style="130"/>
    <col min="6371" max="6371" width="5.42578125" style="130" customWidth="1"/>
    <col min="6372" max="6372" width="42.140625" style="130" customWidth="1"/>
    <col min="6373" max="6373" width="7.28515625" style="130" customWidth="1"/>
    <col min="6374" max="6374" width="5.28515625" style="130" customWidth="1"/>
    <col min="6375" max="6376" width="7" style="130" customWidth="1"/>
    <col min="6377" max="6377" width="8.140625" style="130" customWidth="1"/>
    <col min="6378" max="6378" width="7.140625" style="130" customWidth="1"/>
    <col min="6379" max="6379" width="6.140625" style="130" customWidth="1"/>
    <col min="6380" max="6380" width="6.42578125" style="130" customWidth="1"/>
    <col min="6381" max="6381" width="6.7109375" style="130" customWidth="1"/>
    <col min="6382" max="6614" width="9.140625" style="130"/>
    <col min="6615" max="6615" width="3.42578125" style="130" customWidth="1"/>
    <col min="6616" max="6616" width="47.42578125" style="130" customWidth="1"/>
    <col min="6617" max="6617" width="7.7109375" style="130" customWidth="1"/>
    <col min="6618" max="6618" width="7" style="130" customWidth="1"/>
    <col min="6619" max="6619" width="6.42578125" style="130" customWidth="1"/>
    <col min="6620" max="6621" width="5.85546875" style="130" customWidth="1"/>
    <col min="6622" max="6622" width="5.7109375" style="130" customWidth="1"/>
    <col min="6623" max="6623" width="6.28515625" style="130" customWidth="1"/>
    <col min="6624" max="6626" width="9.140625" style="130"/>
    <col min="6627" max="6627" width="5.42578125" style="130" customWidth="1"/>
    <col min="6628" max="6628" width="42.140625" style="130" customWidth="1"/>
    <col min="6629" max="6629" width="7.28515625" style="130" customWidth="1"/>
    <col min="6630" max="6630" width="5.28515625" style="130" customWidth="1"/>
    <col min="6631" max="6632" width="7" style="130" customWidth="1"/>
    <col min="6633" max="6633" width="8.140625" style="130" customWidth="1"/>
    <col min="6634" max="6634" width="7.140625" style="130" customWidth="1"/>
    <col min="6635" max="6635" width="6.140625" style="130" customWidth="1"/>
    <col min="6636" max="6636" width="6.42578125" style="130" customWidth="1"/>
    <col min="6637" max="6637" width="6.7109375" style="130" customWidth="1"/>
    <col min="6638" max="6870" width="9.140625" style="130"/>
    <col min="6871" max="6871" width="3.42578125" style="130" customWidth="1"/>
    <col min="6872" max="6872" width="47.42578125" style="130" customWidth="1"/>
    <col min="6873" max="6873" width="7.7109375" style="130" customWidth="1"/>
    <col min="6874" max="6874" width="7" style="130" customWidth="1"/>
    <col min="6875" max="6875" width="6.42578125" style="130" customWidth="1"/>
    <col min="6876" max="6877" width="5.85546875" style="130" customWidth="1"/>
    <col min="6878" max="6878" width="5.7109375" style="130" customWidth="1"/>
    <col min="6879" max="6879" width="6.28515625" style="130" customWidth="1"/>
    <col min="6880" max="6882" width="9.140625" style="130"/>
    <col min="6883" max="6883" width="5.42578125" style="130" customWidth="1"/>
    <col min="6884" max="6884" width="42.140625" style="130" customWidth="1"/>
    <col min="6885" max="6885" width="7.28515625" style="130" customWidth="1"/>
    <col min="6886" max="6886" width="5.28515625" style="130" customWidth="1"/>
    <col min="6887" max="6888" width="7" style="130" customWidth="1"/>
    <col min="6889" max="6889" width="8.140625" style="130" customWidth="1"/>
    <col min="6890" max="6890" width="7.140625" style="130" customWidth="1"/>
    <col min="6891" max="6891" width="6.140625" style="130" customWidth="1"/>
    <col min="6892" max="6892" width="6.42578125" style="130" customWidth="1"/>
    <col min="6893" max="6893" width="6.7109375" style="130" customWidth="1"/>
    <col min="6894" max="7126" width="9.140625" style="130"/>
    <col min="7127" max="7127" width="3.42578125" style="130" customWidth="1"/>
    <col min="7128" max="7128" width="47.42578125" style="130" customWidth="1"/>
    <col min="7129" max="7129" width="7.7109375" style="130" customWidth="1"/>
    <col min="7130" max="7130" width="7" style="130" customWidth="1"/>
    <col min="7131" max="7131" width="6.42578125" style="130" customWidth="1"/>
    <col min="7132" max="7133" width="5.85546875" style="130" customWidth="1"/>
    <col min="7134" max="7134" width="5.7109375" style="130" customWidth="1"/>
    <col min="7135" max="7135" width="6.28515625" style="130" customWidth="1"/>
    <col min="7136" max="7138" width="9.140625" style="130"/>
    <col min="7139" max="7139" width="5.42578125" style="130" customWidth="1"/>
    <col min="7140" max="7140" width="42.140625" style="130" customWidth="1"/>
    <col min="7141" max="7141" width="7.28515625" style="130" customWidth="1"/>
    <col min="7142" max="7142" width="5.28515625" style="130" customWidth="1"/>
    <col min="7143" max="7144" width="7" style="130" customWidth="1"/>
    <col min="7145" max="7145" width="8.140625" style="130" customWidth="1"/>
    <col min="7146" max="7146" width="7.140625" style="130" customWidth="1"/>
    <col min="7147" max="7147" width="6.140625" style="130" customWidth="1"/>
    <col min="7148" max="7148" width="6.42578125" style="130" customWidth="1"/>
    <col min="7149" max="7149" width="6.7109375" style="130" customWidth="1"/>
    <col min="7150" max="7382" width="9.140625" style="130"/>
    <col min="7383" max="7383" width="3.42578125" style="130" customWidth="1"/>
    <col min="7384" max="7384" width="47.42578125" style="130" customWidth="1"/>
    <col min="7385" max="7385" width="7.7109375" style="130" customWidth="1"/>
    <col min="7386" max="7386" width="7" style="130" customWidth="1"/>
    <col min="7387" max="7387" width="6.42578125" style="130" customWidth="1"/>
    <col min="7388" max="7389" width="5.85546875" style="130" customWidth="1"/>
    <col min="7390" max="7390" width="5.7109375" style="130" customWidth="1"/>
    <col min="7391" max="7391" width="6.28515625" style="130" customWidth="1"/>
    <col min="7392" max="7394" width="9.140625" style="130"/>
    <col min="7395" max="7395" width="5.42578125" style="130" customWidth="1"/>
    <col min="7396" max="7396" width="42.140625" style="130" customWidth="1"/>
    <col min="7397" max="7397" width="7.28515625" style="130" customWidth="1"/>
    <col min="7398" max="7398" width="5.28515625" style="130" customWidth="1"/>
    <col min="7399" max="7400" width="7" style="130" customWidth="1"/>
    <col min="7401" max="7401" width="8.140625" style="130" customWidth="1"/>
    <col min="7402" max="7402" width="7.140625" style="130" customWidth="1"/>
    <col min="7403" max="7403" width="6.140625" style="130" customWidth="1"/>
    <col min="7404" max="7404" width="6.42578125" style="130" customWidth="1"/>
    <col min="7405" max="7405" width="6.7109375" style="130" customWidth="1"/>
    <col min="7406" max="7638" width="9.140625" style="130"/>
    <col min="7639" max="7639" width="3.42578125" style="130" customWidth="1"/>
    <col min="7640" max="7640" width="47.42578125" style="130" customWidth="1"/>
    <col min="7641" max="7641" width="7.7109375" style="130" customWidth="1"/>
    <col min="7642" max="7642" width="7" style="130" customWidth="1"/>
    <col min="7643" max="7643" width="6.42578125" style="130" customWidth="1"/>
    <col min="7644" max="7645" width="5.85546875" style="130" customWidth="1"/>
    <col min="7646" max="7646" width="5.7109375" style="130" customWidth="1"/>
    <col min="7647" max="7647" width="6.28515625" style="130" customWidth="1"/>
    <col min="7648" max="7650" width="9.140625" style="130"/>
    <col min="7651" max="7651" width="5.42578125" style="130" customWidth="1"/>
    <col min="7652" max="7652" width="42.140625" style="130" customWidth="1"/>
    <col min="7653" max="7653" width="7.28515625" style="130" customWidth="1"/>
    <col min="7654" max="7654" width="5.28515625" style="130" customWidth="1"/>
    <col min="7655" max="7656" width="7" style="130" customWidth="1"/>
    <col min="7657" max="7657" width="8.140625" style="130" customWidth="1"/>
    <col min="7658" max="7658" width="7.140625" style="130" customWidth="1"/>
    <col min="7659" max="7659" width="6.140625" style="130" customWidth="1"/>
    <col min="7660" max="7660" width="6.42578125" style="130" customWidth="1"/>
    <col min="7661" max="7661" width="6.7109375" style="130" customWidth="1"/>
    <col min="7662" max="7894" width="9.140625" style="130"/>
    <col min="7895" max="7895" width="3.42578125" style="130" customWidth="1"/>
    <col min="7896" max="7896" width="47.42578125" style="130" customWidth="1"/>
    <col min="7897" max="7897" width="7.7109375" style="130" customWidth="1"/>
    <col min="7898" max="7898" width="7" style="130" customWidth="1"/>
    <col min="7899" max="7899" width="6.42578125" style="130" customWidth="1"/>
    <col min="7900" max="7901" width="5.85546875" style="130" customWidth="1"/>
    <col min="7902" max="7902" width="5.7109375" style="130" customWidth="1"/>
    <col min="7903" max="7903" width="6.28515625" style="130" customWidth="1"/>
    <col min="7904" max="7906" width="9.140625" style="130"/>
    <col min="7907" max="7907" width="5.42578125" style="130" customWidth="1"/>
    <col min="7908" max="7908" width="42.140625" style="130" customWidth="1"/>
    <col min="7909" max="7909" width="7.28515625" style="130" customWidth="1"/>
    <col min="7910" max="7910" width="5.28515625" style="130" customWidth="1"/>
    <col min="7911" max="7912" width="7" style="130" customWidth="1"/>
    <col min="7913" max="7913" width="8.140625" style="130" customWidth="1"/>
    <col min="7914" max="7914" width="7.140625" style="130" customWidth="1"/>
    <col min="7915" max="7915" width="6.140625" style="130" customWidth="1"/>
    <col min="7916" max="7916" width="6.42578125" style="130" customWidth="1"/>
    <col min="7917" max="7917" width="6.7109375" style="130" customWidth="1"/>
    <col min="7918" max="8150" width="9.140625" style="130"/>
    <col min="8151" max="8151" width="3.42578125" style="130" customWidth="1"/>
    <col min="8152" max="8152" width="47.42578125" style="130" customWidth="1"/>
    <col min="8153" max="8153" width="7.7109375" style="130" customWidth="1"/>
    <col min="8154" max="8154" width="7" style="130" customWidth="1"/>
    <col min="8155" max="8155" width="6.42578125" style="130" customWidth="1"/>
    <col min="8156" max="8157" width="5.85546875" style="130" customWidth="1"/>
    <col min="8158" max="8158" width="5.7109375" style="130" customWidth="1"/>
    <col min="8159" max="8159" width="6.28515625" style="130" customWidth="1"/>
    <col min="8160" max="8162" width="9.140625" style="130"/>
    <col min="8163" max="8163" width="5.42578125" style="130" customWidth="1"/>
    <col min="8164" max="8164" width="42.140625" style="130" customWidth="1"/>
    <col min="8165" max="8165" width="7.28515625" style="130" customWidth="1"/>
    <col min="8166" max="8166" width="5.28515625" style="130" customWidth="1"/>
    <col min="8167" max="8168" width="7" style="130" customWidth="1"/>
    <col min="8169" max="8169" width="8.140625" style="130" customWidth="1"/>
    <col min="8170" max="8170" width="7.140625" style="130" customWidth="1"/>
    <col min="8171" max="8171" width="6.140625" style="130" customWidth="1"/>
    <col min="8172" max="8172" width="6.42578125" style="130" customWidth="1"/>
    <col min="8173" max="8173" width="6.7109375" style="130" customWidth="1"/>
    <col min="8174" max="8406" width="9.140625" style="130"/>
    <col min="8407" max="8407" width="3.42578125" style="130" customWidth="1"/>
    <col min="8408" max="8408" width="47.42578125" style="130" customWidth="1"/>
    <col min="8409" max="8409" width="7.7109375" style="130" customWidth="1"/>
    <col min="8410" max="8410" width="7" style="130" customWidth="1"/>
    <col min="8411" max="8411" width="6.42578125" style="130" customWidth="1"/>
    <col min="8412" max="8413" width="5.85546875" style="130" customWidth="1"/>
    <col min="8414" max="8414" width="5.7109375" style="130" customWidth="1"/>
    <col min="8415" max="8415" width="6.28515625" style="130" customWidth="1"/>
    <col min="8416" max="8418" width="9.140625" style="130"/>
    <col min="8419" max="8419" width="5.42578125" style="130" customWidth="1"/>
    <col min="8420" max="8420" width="42.140625" style="130" customWidth="1"/>
    <col min="8421" max="8421" width="7.28515625" style="130" customWidth="1"/>
    <col min="8422" max="8422" width="5.28515625" style="130" customWidth="1"/>
    <col min="8423" max="8424" width="7" style="130" customWidth="1"/>
    <col min="8425" max="8425" width="8.140625" style="130" customWidth="1"/>
    <col min="8426" max="8426" width="7.140625" style="130" customWidth="1"/>
    <col min="8427" max="8427" width="6.140625" style="130" customWidth="1"/>
    <col min="8428" max="8428" width="6.42578125" style="130" customWidth="1"/>
    <col min="8429" max="8429" width="6.7109375" style="130" customWidth="1"/>
    <col min="8430" max="8662" width="9.140625" style="130"/>
    <col min="8663" max="8663" width="3.42578125" style="130" customWidth="1"/>
    <col min="8664" max="8664" width="47.42578125" style="130" customWidth="1"/>
    <col min="8665" max="8665" width="7.7109375" style="130" customWidth="1"/>
    <col min="8666" max="8666" width="7" style="130" customWidth="1"/>
    <col min="8667" max="8667" width="6.42578125" style="130" customWidth="1"/>
    <col min="8668" max="8669" width="5.85546875" style="130" customWidth="1"/>
    <col min="8670" max="8670" width="5.7109375" style="130" customWidth="1"/>
    <col min="8671" max="8671" width="6.28515625" style="130" customWidth="1"/>
    <col min="8672" max="8674" width="9.140625" style="130"/>
    <col min="8675" max="8675" width="5.42578125" style="130" customWidth="1"/>
    <col min="8676" max="8676" width="42.140625" style="130" customWidth="1"/>
    <col min="8677" max="8677" width="7.28515625" style="130" customWidth="1"/>
    <col min="8678" max="8678" width="5.28515625" style="130" customWidth="1"/>
    <col min="8679" max="8680" width="7" style="130" customWidth="1"/>
    <col min="8681" max="8681" width="8.140625" style="130" customWidth="1"/>
    <col min="8682" max="8682" width="7.140625" style="130" customWidth="1"/>
    <col min="8683" max="8683" width="6.140625" style="130" customWidth="1"/>
    <col min="8684" max="8684" width="6.42578125" style="130" customWidth="1"/>
    <col min="8685" max="8685" width="6.7109375" style="130" customWidth="1"/>
    <col min="8686" max="8918" width="9.140625" style="130"/>
    <col min="8919" max="8919" width="3.42578125" style="130" customWidth="1"/>
    <col min="8920" max="8920" width="47.42578125" style="130" customWidth="1"/>
    <col min="8921" max="8921" width="7.7109375" style="130" customWidth="1"/>
    <col min="8922" max="8922" width="7" style="130" customWidth="1"/>
    <col min="8923" max="8923" width="6.42578125" style="130" customWidth="1"/>
    <col min="8924" max="8925" width="5.85546875" style="130" customWidth="1"/>
    <col min="8926" max="8926" width="5.7109375" style="130" customWidth="1"/>
    <col min="8927" max="8927" width="6.28515625" style="130" customWidth="1"/>
    <col min="8928" max="8930" width="9.140625" style="130"/>
    <col min="8931" max="8931" width="5.42578125" style="130" customWidth="1"/>
    <col min="8932" max="8932" width="42.140625" style="130" customWidth="1"/>
    <col min="8933" max="8933" width="7.28515625" style="130" customWidth="1"/>
    <col min="8934" max="8934" width="5.28515625" style="130" customWidth="1"/>
    <col min="8935" max="8936" width="7" style="130" customWidth="1"/>
    <col min="8937" max="8937" width="8.140625" style="130" customWidth="1"/>
    <col min="8938" max="8938" width="7.140625" style="130" customWidth="1"/>
    <col min="8939" max="8939" width="6.140625" style="130" customWidth="1"/>
    <col min="8940" max="8940" width="6.42578125" style="130" customWidth="1"/>
    <col min="8941" max="8941" width="6.7109375" style="130" customWidth="1"/>
    <col min="8942" max="9174" width="9.140625" style="130"/>
    <col min="9175" max="9175" width="3.42578125" style="130" customWidth="1"/>
    <col min="9176" max="9176" width="47.42578125" style="130" customWidth="1"/>
    <col min="9177" max="9177" width="7.7109375" style="130" customWidth="1"/>
    <col min="9178" max="9178" width="7" style="130" customWidth="1"/>
    <col min="9179" max="9179" width="6.42578125" style="130" customWidth="1"/>
    <col min="9180" max="9181" width="5.85546875" style="130" customWidth="1"/>
    <col min="9182" max="9182" width="5.7109375" style="130" customWidth="1"/>
    <col min="9183" max="9183" width="6.28515625" style="130" customWidth="1"/>
    <col min="9184" max="9186" width="9.140625" style="130"/>
    <col min="9187" max="9187" width="5.42578125" style="130" customWidth="1"/>
    <col min="9188" max="9188" width="42.140625" style="130" customWidth="1"/>
    <col min="9189" max="9189" width="7.28515625" style="130" customWidth="1"/>
    <col min="9190" max="9190" width="5.28515625" style="130" customWidth="1"/>
    <col min="9191" max="9192" width="7" style="130" customWidth="1"/>
    <col min="9193" max="9193" width="8.140625" style="130" customWidth="1"/>
    <col min="9194" max="9194" width="7.140625" style="130" customWidth="1"/>
    <col min="9195" max="9195" width="6.140625" style="130" customWidth="1"/>
    <col min="9196" max="9196" width="6.42578125" style="130" customWidth="1"/>
    <col min="9197" max="9197" width="6.7109375" style="130" customWidth="1"/>
    <col min="9198" max="9430" width="9.140625" style="130"/>
    <col min="9431" max="9431" width="3.42578125" style="130" customWidth="1"/>
    <col min="9432" max="9432" width="47.42578125" style="130" customWidth="1"/>
    <col min="9433" max="9433" width="7.7109375" style="130" customWidth="1"/>
    <col min="9434" max="9434" width="7" style="130" customWidth="1"/>
    <col min="9435" max="9435" width="6.42578125" style="130" customWidth="1"/>
    <col min="9436" max="9437" width="5.85546875" style="130" customWidth="1"/>
    <col min="9438" max="9438" width="5.7109375" style="130" customWidth="1"/>
    <col min="9439" max="9439" width="6.28515625" style="130" customWidth="1"/>
    <col min="9440" max="9442" width="9.140625" style="130"/>
    <col min="9443" max="9443" width="5.42578125" style="130" customWidth="1"/>
    <col min="9444" max="9444" width="42.140625" style="130" customWidth="1"/>
    <col min="9445" max="9445" width="7.28515625" style="130" customWidth="1"/>
    <col min="9446" max="9446" width="5.28515625" style="130" customWidth="1"/>
    <col min="9447" max="9448" width="7" style="130" customWidth="1"/>
    <col min="9449" max="9449" width="8.140625" style="130" customWidth="1"/>
    <col min="9450" max="9450" width="7.140625" style="130" customWidth="1"/>
    <col min="9451" max="9451" width="6.140625" style="130" customWidth="1"/>
    <col min="9452" max="9452" width="6.42578125" style="130" customWidth="1"/>
    <col min="9453" max="9453" width="6.7109375" style="130" customWidth="1"/>
    <col min="9454" max="9686" width="9.140625" style="130"/>
    <col min="9687" max="9687" width="3.42578125" style="130" customWidth="1"/>
    <col min="9688" max="9688" width="47.42578125" style="130" customWidth="1"/>
    <col min="9689" max="9689" width="7.7109375" style="130" customWidth="1"/>
    <col min="9690" max="9690" width="7" style="130" customWidth="1"/>
    <col min="9691" max="9691" width="6.42578125" style="130" customWidth="1"/>
    <col min="9692" max="9693" width="5.85546875" style="130" customWidth="1"/>
    <col min="9694" max="9694" width="5.7109375" style="130" customWidth="1"/>
    <col min="9695" max="9695" width="6.28515625" style="130" customWidth="1"/>
    <col min="9696" max="9698" width="9.140625" style="130"/>
    <col min="9699" max="9699" width="5.42578125" style="130" customWidth="1"/>
    <col min="9700" max="9700" width="42.140625" style="130" customWidth="1"/>
    <col min="9701" max="9701" width="7.28515625" style="130" customWidth="1"/>
    <col min="9702" max="9702" width="5.28515625" style="130" customWidth="1"/>
    <col min="9703" max="9704" width="7" style="130" customWidth="1"/>
    <col min="9705" max="9705" width="8.140625" style="130" customWidth="1"/>
    <col min="9706" max="9706" width="7.140625" style="130" customWidth="1"/>
    <col min="9707" max="9707" width="6.140625" style="130" customWidth="1"/>
    <col min="9708" max="9708" width="6.42578125" style="130" customWidth="1"/>
    <col min="9709" max="9709" width="6.7109375" style="130" customWidth="1"/>
    <col min="9710" max="9942" width="9.140625" style="130"/>
    <col min="9943" max="9943" width="3.42578125" style="130" customWidth="1"/>
    <col min="9944" max="9944" width="47.42578125" style="130" customWidth="1"/>
    <col min="9945" max="9945" width="7.7109375" style="130" customWidth="1"/>
    <col min="9946" max="9946" width="7" style="130" customWidth="1"/>
    <col min="9947" max="9947" width="6.42578125" style="130" customWidth="1"/>
    <col min="9948" max="9949" width="5.85546875" style="130" customWidth="1"/>
    <col min="9950" max="9950" width="5.7109375" style="130" customWidth="1"/>
    <col min="9951" max="9951" width="6.28515625" style="130" customWidth="1"/>
    <col min="9952" max="9954" width="9.140625" style="130"/>
    <col min="9955" max="9955" width="5.42578125" style="130" customWidth="1"/>
    <col min="9956" max="9956" width="42.140625" style="130" customWidth="1"/>
    <col min="9957" max="9957" width="7.28515625" style="130" customWidth="1"/>
    <col min="9958" max="9958" width="5.28515625" style="130" customWidth="1"/>
    <col min="9959" max="9960" width="7" style="130" customWidth="1"/>
    <col min="9961" max="9961" width="8.140625" style="130" customWidth="1"/>
    <col min="9962" max="9962" width="7.140625" style="130" customWidth="1"/>
    <col min="9963" max="9963" width="6.140625" style="130" customWidth="1"/>
    <col min="9964" max="9964" width="6.42578125" style="130" customWidth="1"/>
    <col min="9965" max="9965" width="6.7109375" style="130" customWidth="1"/>
    <col min="9966" max="10198" width="9.140625" style="130"/>
    <col min="10199" max="10199" width="3.42578125" style="130" customWidth="1"/>
    <col min="10200" max="10200" width="47.42578125" style="130" customWidth="1"/>
    <col min="10201" max="10201" width="7.7109375" style="130" customWidth="1"/>
    <col min="10202" max="10202" width="7" style="130" customWidth="1"/>
    <col min="10203" max="10203" width="6.42578125" style="130" customWidth="1"/>
    <col min="10204" max="10205" width="5.85546875" style="130" customWidth="1"/>
    <col min="10206" max="10206" width="5.7109375" style="130" customWidth="1"/>
    <col min="10207" max="10207" width="6.28515625" style="130" customWidth="1"/>
    <col min="10208" max="10210" width="9.140625" style="130"/>
    <col min="10211" max="10211" width="5.42578125" style="130" customWidth="1"/>
    <col min="10212" max="10212" width="42.140625" style="130" customWidth="1"/>
    <col min="10213" max="10213" width="7.28515625" style="130" customWidth="1"/>
    <col min="10214" max="10214" width="5.28515625" style="130" customWidth="1"/>
    <col min="10215" max="10216" width="7" style="130" customWidth="1"/>
    <col min="10217" max="10217" width="8.140625" style="130" customWidth="1"/>
    <col min="10218" max="10218" width="7.140625" style="130" customWidth="1"/>
    <col min="10219" max="10219" width="6.140625" style="130" customWidth="1"/>
    <col min="10220" max="10220" width="6.42578125" style="130" customWidth="1"/>
    <col min="10221" max="10221" width="6.7109375" style="130" customWidth="1"/>
    <col min="10222" max="10454" width="9.140625" style="130"/>
    <col min="10455" max="10455" width="3.42578125" style="130" customWidth="1"/>
    <col min="10456" max="10456" width="47.42578125" style="130" customWidth="1"/>
    <col min="10457" max="10457" width="7.7109375" style="130" customWidth="1"/>
    <col min="10458" max="10458" width="7" style="130" customWidth="1"/>
    <col min="10459" max="10459" width="6.42578125" style="130" customWidth="1"/>
    <col min="10460" max="10461" width="5.85546875" style="130" customWidth="1"/>
    <col min="10462" max="10462" width="5.7109375" style="130" customWidth="1"/>
    <col min="10463" max="10463" width="6.28515625" style="130" customWidth="1"/>
    <col min="10464" max="10466" width="9.140625" style="130"/>
    <col min="10467" max="10467" width="5.42578125" style="130" customWidth="1"/>
    <col min="10468" max="10468" width="42.140625" style="130" customWidth="1"/>
    <col min="10469" max="10469" width="7.28515625" style="130" customWidth="1"/>
    <col min="10470" max="10470" width="5.28515625" style="130" customWidth="1"/>
    <col min="10471" max="10472" width="7" style="130" customWidth="1"/>
    <col min="10473" max="10473" width="8.140625" style="130" customWidth="1"/>
    <col min="10474" max="10474" width="7.140625" style="130" customWidth="1"/>
    <col min="10475" max="10475" width="6.140625" style="130" customWidth="1"/>
    <col min="10476" max="10476" width="6.42578125" style="130" customWidth="1"/>
    <col min="10477" max="10477" width="6.7109375" style="130" customWidth="1"/>
    <col min="10478" max="10710" width="9.140625" style="130"/>
    <col min="10711" max="10711" width="3.42578125" style="130" customWidth="1"/>
    <col min="10712" max="10712" width="47.42578125" style="130" customWidth="1"/>
    <col min="10713" max="10713" width="7.7109375" style="130" customWidth="1"/>
    <col min="10714" max="10714" width="7" style="130" customWidth="1"/>
    <col min="10715" max="10715" width="6.42578125" style="130" customWidth="1"/>
    <col min="10716" max="10717" width="5.85546875" style="130" customWidth="1"/>
    <col min="10718" max="10718" width="5.7109375" style="130" customWidth="1"/>
    <col min="10719" max="10719" width="6.28515625" style="130" customWidth="1"/>
    <col min="10720" max="10722" width="9.140625" style="130"/>
    <col min="10723" max="10723" width="5.42578125" style="130" customWidth="1"/>
    <col min="10724" max="10724" width="42.140625" style="130" customWidth="1"/>
    <col min="10725" max="10725" width="7.28515625" style="130" customWidth="1"/>
    <col min="10726" max="10726" width="5.28515625" style="130" customWidth="1"/>
    <col min="10727" max="10728" width="7" style="130" customWidth="1"/>
    <col min="10729" max="10729" width="8.140625" style="130" customWidth="1"/>
    <col min="10730" max="10730" width="7.140625" style="130" customWidth="1"/>
    <col min="10731" max="10731" width="6.140625" style="130" customWidth="1"/>
    <col min="10732" max="10732" width="6.42578125" style="130" customWidth="1"/>
    <col min="10733" max="10733" width="6.7109375" style="130" customWidth="1"/>
    <col min="10734" max="10966" width="9.140625" style="130"/>
    <col min="10967" max="10967" width="3.42578125" style="130" customWidth="1"/>
    <col min="10968" max="10968" width="47.42578125" style="130" customWidth="1"/>
    <col min="10969" max="10969" width="7.7109375" style="130" customWidth="1"/>
    <col min="10970" max="10970" width="7" style="130" customWidth="1"/>
    <col min="10971" max="10971" width="6.42578125" style="130" customWidth="1"/>
    <col min="10972" max="10973" width="5.85546875" style="130" customWidth="1"/>
    <col min="10974" max="10974" width="5.7109375" style="130" customWidth="1"/>
    <col min="10975" max="10975" width="6.28515625" style="130" customWidth="1"/>
    <col min="10976" max="10978" width="9.140625" style="130"/>
    <col min="10979" max="10979" width="5.42578125" style="130" customWidth="1"/>
    <col min="10980" max="10980" width="42.140625" style="130" customWidth="1"/>
    <col min="10981" max="10981" width="7.28515625" style="130" customWidth="1"/>
    <col min="10982" max="10982" width="5.28515625" style="130" customWidth="1"/>
    <col min="10983" max="10984" width="7" style="130" customWidth="1"/>
    <col min="10985" max="10985" width="8.140625" style="130" customWidth="1"/>
    <col min="10986" max="10986" width="7.140625" style="130" customWidth="1"/>
    <col min="10987" max="10987" width="6.140625" style="130" customWidth="1"/>
    <col min="10988" max="10988" width="6.42578125" style="130" customWidth="1"/>
    <col min="10989" max="10989" width="6.7109375" style="130" customWidth="1"/>
    <col min="10990" max="11222" width="9.140625" style="130"/>
    <col min="11223" max="11223" width="3.42578125" style="130" customWidth="1"/>
    <col min="11224" max="11224" width="47.42578125" style="130" customWidth="1"/>
    <col min="11225" max="11225" width="7.7109375" style="130" customWidth="1"/>
    <col min="11226" max="11226" width="7" style="130" customWidth="1"/>
    <col min="11227" max="11227" width="6.42578125" style="130" customWidth="1"/>
    <col min="11228" max="11229" width="5.85546875" style="130" customWidth="1"/>
    <col min="11230" max="11230" width="5.7109375" style="130" customWidth="1"/>
    <col min="11231" max="11231" width="6.28515625" style="130" customWidth="1"/>
    <col min="11232" max="11234" width="9.140625" style="130"/>
    <col min="11235" max="11235" width="5.42578125" style="130" customWidth="1"/>
    <col min="11236" max="11236" width="42.140625" style="130" customWidth="1"/>
    <col min="11237" max="11237" width="7.28515625" style="130" customWidth="1"/>
    <col min="11238" max="11238" width="5.28515625" style="130" customWidth="1"/>
    <col min="11239" max="11240" width="7" style="130" customWidth="1"/>
    <col min="11241" max="11241" width="8.140625" style="130" customWidth="1"/>
    <col min="11242" max="11242" width="7.140625" style="130" customWidth="1"/>
    <col min="11243" max="11243" width="6.140625" style="130" customWidth="1"/>
    <col min="11244" max="11244" width="6.42578125" style="130" customWidth="1"/>
    <col min="11245" max="11245" width="6.7109375" style="130" customWidth="1"/>
    <col min="11246" max="11478" width="9.140625" style="130"/>
    <col min="11479" max="11479" width="3.42578125" style="130" customWidth="1"/>
    <col min="11480" max="11480" width="47.42578125" style="130" customWidth="1"/>
    <col min="11481" max="11481" width="7.7109375" style="130" customWidth="1"/>
    <col min="11482" max="11482" width="7" style="130" customWidth="1"/>
    <col min="11483" max="11483" width="6.42578125" style="130" customWidth="1"/>
    <col min="11484" max="11485" width="5.85546875" style="130" customWidth="1"/>
    <col min="11486" max="11486" width="5.7109375" style="130" customWidth="1"/>
    <col min="11487" max="11487" width="6.28515625" style="130" customWidth="1"/>
    <col min="11488" max="11490" width="9.140625" style="130"/>
    <col min="11491" max="11491" width="5.42578125" style="130" customWidth="1"/>
    <col min="11492" max="11492" width="42.140625" style="130" customWidth="1"/>
    <col min="11493" max="11493" width="7.28515625" style="130" customWidth="1"/>
    <col min="11494" max="11494" width="5.28515625" style="130" customWidth="1"/>
    <col min="11495" max="11496" width="7" style="130" customWidth="1"/>
    <col min="11497" max="11497" width="8.140625" style="130" customWidth="1"/>
    <col min="11498" max="11498" width="7.140625" style="130" customWidth="1"/>
    <col min="11499" max="11499" width="6.140625" style="130" customWidth="1"/>
    <col min="11500" max="11500" width="6.42578125" style="130" customWidth="1"/>
    <col min="11501" max="11501" width="6.7109375" style="130" customWidth="1"/>
    <col min="11502" max="11734" width="9.140625" style="130"/>
    <col min="11735" max="11735" width="3.42578125" style="130" customWidth="1"/>
    <col min="11736" max="11736" width="47.42578125" style="130" customWidth="1"/>
    <col min="11737" max="11737" width="7.7109375" style="130" customWidth="1"/>
    <col min="11738" max="11738" width="7" style="130" customWidth="1"/>
    <col min="11739" max="11739" width="6.42578125" style="130" customWidth="1"/>
    <col min="11740" max="11741" width="5.85546875" style="130" customWidth="1"/>
    <col min="11742" max="11742" width="5.7109375" style="130" customWidth="1"/>
    <col min="11743" max="11743" width="6.28515625" style="130" customWidth="1"/>
    <col min="11744" max="11746" width="9.140625" style="130"/>
    <col min="11747" max="11747" width="5.42578125" style="130" customWidth="1"/>
    <col min="11748" max="11748" width="42.140625" style="130" customWidth="1"/>
    <col min="11749" max="11749" width="7.28515625" style="130" customWidth="1"/>
    <col min="11750" max="11750" width="5.28515625" style="130" customWidth="1"/>
    <col min="11751" max="11752" width="7" style="130" customWidth="1"/>
    <col min="11753" max="11753" width="8.140625" style="130" customWidth="1"/>
    <col min="11754" max="11754" width="7.140625" style="130" customWidth="1"/>
    <col min="11755" max="11755" width="6.140625" style="130" customWidth="1"/>
    <col min="11756" max="11756" width="6.42578125" style="130" customWidth="1"/>
    <col min="11757" max="11757" width="6.7109375" style="130" customWidth="1"/>
    <col min="11758" max="11990" width="9.140625" style="130"/>
    <col min="11991" max="11991" width="3.42578125" style="130" customWidth="1"/>
    <col min="11992" max="11992" width="47.42578125" style="130" customWidth="1"/>
    <col min="11993" max="11993" width="7.7109375" style="130" customWidth="1"/>
    <col min="11994" max="11994" width="7" style="130" customWidth="1"/>
    <col min="11995" max="11995" width="6.42578125" style="130" customWidth="1"/>
    <col min="11996" max="11997" width="5.85546875" style="130" customWidth="1"/>
    <col min="11998" max="11998" width="5.7109375" style="130" customWidth="1"/>
    <col min="11999" max="11999" width="6.28515625" style="130" customWidth="1"/>
    <col min="12000" max="12002" width="9.140625" style="130"/>
    <col min="12003" max="12003" width="5.42578125" style="130" customWidth="1"/>
    <col min="12004" max="12004" width="42.140625" style="130" customWidth="1"/>
    <col min="12005" max="12005" width="7.28515625" style="130" customWidth="1"/>
    <col min="12006" max="12006" width="5.28515625" style="130" customWidth="1"/>
    <col min="12007" max="12008" width="7" style="130" customWidth="1"/>
    <col min="12009" max="12009" width="8.140625" style="130" customWidth="1"/>
    <col min="12010" max="12010" width="7.140625" style="130" customWidth="1"/>
    <col min="12011" max="12011" width="6.140625" style="130" customWidth="1"/>
    <col min="12012" max="12012" width="6.42578125" style="130" customWidth="1"/>
    <col min="12013" max="12013" width="6.7109375" style="130" customWidth="1"/>
    <col min="12014" max="12246" width="9.140625" style="130"/>
    <col min="12247" max="12247" width="3.42578125" style="130" customWidth="1"/>
    <col min="12248" max="12248" width="47.42578125" style="130" customWidth="1"/>
    <col min="12249" max="12249" width="7.7109375" style="130" customWidth="1"/>
    <col min="12250" max="12250" width="7" style="130" customWidth="1"/>
    <col min="12251" max="12251" width="6.42578125" style="130" customWidth="1"/>
    <col min="12252" max="12253" width="5.85546875" style="130" customWidth="1"/>
    <col min="12254" max="12254" width="5.7109375" style="130" customWidth="1"/>
    <col min="12255" max="12255" width="6.28515625" style="130" customWidth="1"/>
    <col min="12256" max="12258" width="9.140625" style="130"/>
    <col min="12259" max="12259" width="5.42578125" style="130" customWidth="1"/>
    <col min="12260" max="12260" width="42.140625" style="130" customWidth="1"/>
    <col min="12261" max="12261" width="7.28515625" style="130" customWidth="1"/>
    <col min="12262" max="12262" width="5.28515625" style="130" customWidth="1"/>
    <col min="12263" max="12264" width="7" style="130" customWidth="1"/>
    <col min="12265" max="12265" width="8.140625" style="130" customWidth="1"/>
    <col min="12266" max="12266" width="7.140625" style="130" customWidth="1"/>
    <col min="12267" max="12267" width="6.140625" style="130" customWidth="1"/>
    <col min="12268" max="12268" width="6.42578125" style="130" customWidth="1"/>
    <col min="12269" max="12269" width="6.7109375" style="130" customWidth="1"/>
    <col min="12270" max="12502" width="9.140625" style="130"/>
    <col min="12503" max="12503" width="3.42578125" style="130" customWidth="1"/>
    <col min="12504" max="12504" width="47.42578125" style="130" customWidth="1"/>
    <col min="12505" max="12505" width="7.7109375" style="130" customWidth="1"/>
    <col min="12506" max="12506" width="7" style="130" customWidth="1"/>
    <col min="12507" max="12507" width="6.42578125" style="130" customWidth="1"/>
    <col min="12508" max="12509" width="5.85546875" style="130" customWidth="1"/>
    <col min="12510" max="12510" width="5.7109375" style="130" customWidth="1"/>
    <col min="12511" max="12511" width="6.28515625" style="130" customWidth="1"/>
    <col min="12512" max="12514" width="9.140625" style="130"/>
    <col min="12515" max="12515" width="5.42578125" style="130" customWidth="1"/>
    <col min="12516" max="12516" width="42.140625" style="130" customWidth="1"/>
    <col min="12517" max="12517" width="7.28515625" style="130" customWidth="1"/>
    <col min="12518" max="12518" width="5.28515625" style="130" customWidth="1"/>
    <col min="12519" max="12520" width="7" style="130" customWidth="1"/>
    <col min="12521" max="12521" width="8.140625" style="130" customWidth="1"/>
    <col min="12522" max="12522" width="7.140625" style="130" customWidth="1"/>
    <col min="12523" max="12523" width="6.140625" style="130" customWidth="1"/>
    <col min="12524" max="12524" width="6.42578125" style="130" customWidth="1"/>
    <col min="12525" max="12525" width="6.7109375" style="130" customWidth="1"/>
    <col min="12526" max="12758" width="9.140625" style="130"/>
    <col min="12759" max="12759" width="3.42578125" style="130" customWidth="1"/>
    <col min="12760" max="12760" width="47.42578125" style="130" customWidth="1"/>
    <col min="12761" max="12761" width="7.7109375" style="130" customWidth="1"/>
    <col min="12762" max="12762" width="7" style="130" customWidth="1"/>
    <col min="12763" max="12763" width="6.42578125" style="130" customWidth="1"/>
    <col min="12764" max="12765" width="5.85546875" style="130" customWidth="1"/>
    <col min="12766" max="12766" width="5.7109375" style="130" customWidth="1"/>
    <col min="12767" max="12767" width="6.28515625" style="130" customWidth="1"/>
    <col min="12768" max="12770" width="9.140625" style="130"/>
    <col min="12771" max="12771" width="5.42578125" style="130" customWidth="1"/>
    <col min="12772" max="12772" width="42.140625" style="130" customWidth="1"/>
    <col min="12773" max="12773" width="7.28515625" style="130" customWidth="1"/>
    <col min="12774" max="12774" width="5.28515625" style="130" customWidth="1"/>
    <col min="12775" max="12776" width="7" style="130" customWidth="1"/>
    <col min="12777" max="12777" width="8.140625" style="130" customWidth="1"/>
    <col min="12778" max="12778" width="7.140625" style="130" customWidth="1"/>
    <col min="12779" max="12779" width="6.140625" style="130" customWidth="1"/>
    <col min="12780" max="12780" width="6.42578125" style="130" customWidth="1"/>
    <col min="12781" max="12781" width="6.7109375" style="130" customWidth="1"/>
    <col min="12782" max="13014" width="9.140625" style="130"/>
    <col min="13015" max="13015" width="3.42578125" style="130" customWidth="1"/>
    <col min="13016" max="13016" width="47.42578125" style="130" customWidth="1"/>
    <col min="13017" max="13017" width="7.7109375" style="130" customWidth="1"/>
    <col min="13018" max="13018" width="7" style="130" customWidth="1"/>
    <col min="13019" max="13019" width="6.42578125" style="130" customWidth="1"/>
    <col min="13020" max="13021" width="5.85546875" style="130" customWidth="1"/>
    <col min="13022" max="13022" width="5.7109375" style="130" customWidth="1"/>
    <col min="13023" max="13023" width="6.28515625" style="130" customWidth="1"/>
    <col min="13024" max="13026" width="9.140625" style="130"/>
    <col min="13027" max="13027" width="5.42578125" style="130" customWidth="1"/>
    <col min="13028" max="13028" width="42.140625" style="130" customWidth="1"/>
    <col min="13029" max="13029" width="7.28515625" style="130" customWidth="1"/>
    <col min="13030" max="13030" width="5.28515625" style="130" customWidth="1"/>
    <col min="13031" max="13032" width="7" style="130" customWidth="1"/>
    <col min="13033" max="13033" width="8.140625" style="130" customWidth="1"/>
    <col min="13034" max="13034" width="7.140625" style="130" customWidth="1"/>
    <col min="13035" max="13035" width="6.140625" style="130" customWidth="1"/>
    <col min="13036" max="13036" width="6.42578125" style="130" customWidth="1"/>
    <col min="13037" max="13037" width="6.7109375" style="130" customWidth="1"/>
    <col min="13038" max="13270" width="9.140625" style="130"/>
    <col min="13271" max="13271" width="3.42578125" style="130" customWidth="1"/>
    <col min="13272" max="13272" width="47.42578125" style="130" customWidth="1"/>
    <col min="13273" max="13273" width="7.7109375" style="130" customWidth="1"/>
    <col min="13274" max="13274" width="7" style="130" customWidth="1"/>
    <col min="13275" max="13275" width="6.42578125" style="130" customWidth="1"/>
    <col min="13276" max="13277" width="5.85546875" style="130" customWidth="1"/>
    <col min="13278" max="13278" width="5.7109375" style="130" customWidth="1"/>
    <col min="13279" max="13279" width="6.28515625" style="130" customWidth="1"/>
    <col min="13280" max="13282" width="9.140625" style="130"/>
    <col min="13283" max="13283" width="5.42578125" style="130" customWidth="1"/>
    <col min="13284" max="13284" width="42.140625" style="130" customWidth="1"/>
    <col min="13285" max="13285" width="7.28515625" style="130" customWidth="1"/>
    <col min="13286" max="13286" width="5.28515625" style="130" customWidth="1"/>
    <col min="13287" max="13288" width="7" style="130" customWidth="1"/>
    <col min="13289" max="13289" width="8.140625" style="130" customWidth="1"/>
    <col min="13290" max="13290" width="7.140625" style="130" customWidth="1"/>
    <col min="13291" max="13291" width="6.140625" style="130" customWidth="1"/>
    <col min="13292" max="13292" width="6.42578125" style="130" customWidth="1"/>
    <col min="13293" max="13293" width="6.7109375" style="130" customWidth="1"/>
    <col min="13294" max="13526" width="9.140625" style="130"/>
    <col min="13527" max="13527" width="3.42578125" style="130" customWidth="1"/>
    <col min="13528" max="13528" width="47.42578125" style="130" customWidth="1"/>
    <col min="13529" max="13529" width="7.7109375" style="130" customWidth="1"/>
    <col min="13530" max="13530" width="7" style="130" customWidth="1"/>
    <col min="13531" max="13531" width="6.42578125" style="130" customWidth="1"/>
    <col min="13532" max="13533" width="5.85546875" style="130" customWidth="1"/>
    <col min="13534" max="13534" width="5.7109375" style="130" customWidth="1"/>
    <col min="13535" max="13535" width="6.28515625" style="130" customWidth="1"/>
    <col min="13536" max="13538" width="9.140625" style="130"/>
    <col min="13539" max="13539" width="5.42578125" style="130" customWidth="1"/>
    <col min="13540" max="13540" width="42.140625" style="130" customWidth="1"/>
    <col min="13541" max="13541" width="7.28515625" style="130" customWidth="1"/>
    <col min="13542" max="13542" width="5.28515625" style="130" customWidth="1"/>
    <col min="13543" max="13544" width="7" style="130" customWidth="1"/>
    <col min="13545" max="13545" width="8.140625" style="130" customWidth="1"/>
    <col min="13546" max="13546" width="7.140625" style="130" customWidth="1"/>
    <col min="13547" max="13547" width="6.140625" style="130" customWidth="1"/>
    <col min="13548" max="13548" width="6.42578125" style="130" customWidth="1"/>
    <col min="13549" max="13549" width="6.7109375" style="130" customWidth="1"/>
    <col min="13550" max="13782" width="9.140625" style="130"/>
    <col min="13783" max="13783" width="3.42578125" style="130" customWidth="1"/>
    <col min="13784" max="13784" width="47.42578125" style="130" customWidth="1"/>
    <col min="13785" max="13785" width="7.7109375" style="130" customWidth="1"/>
    <col min="13786" max="13786" width="7" style="130" customWidth="1"/>
    <col min="13787" max="13787" width="6.42578125" style="130" customWidth="1"/>
    <col min="13788" max="13789" width="5.85546875" style="130" customWidth="1"/>
    <col min="13790" max="13790" width="5.7109375" style="130" customWidth="1"/>
    <col min="13791" max="13791" width="6.28515625" style="130" customWidth="1"/>
    <col min="13792" max="13794" width="9.140625" style="130"/>
    <col min="13795" max="13795" width="5.42578125" style="130" customWidth="1"/>
    <col min="13796" max="13796" width="42.140625" style="130" customWidth="1"/>
    <col min="13797" max="13797" width="7.28515625" style="130" customWidth="1"/>
    <col min="13798" max="13798" width="5.28515625" style="130" customWidth="1"/>
    <col min="13799" max="13800" width="7" style="130" customWidth="1"/>
    <col min="13801" max="13801" width="8.140625" style="130" customWidth="1"/>
    <col min="13802" max="13802" width="7.140625" style="130" customWidth="1"/>
    <col min="13803" max="13803" width="6.140625" style="130" customWidth="1"/>
    <col min="13804" max="13804" width="6.42578125" style="130" customWidth="1"/>
    <col min="13805" max="13805" width="6.7109375" style="130" customWidth="1"/>
    <col min="13806" max="14038" width="9.140625" style="130"/>
    <col min="14039" max="14039" width="3.42578125" style="130" customWidth="1"/>
    <col min="14040" max="14040" width="47.42578125" style="130" customWidth="1"/>
    <col min="14041" max="14041" width="7.7109375" style="130" customWidth="1"/>
    <col min="14042" max="14042" width="7" style="130" customWidth="1"/>
    <col min="14043" max="14043" width="6.42578125" style="130" customWidth="1"/>
    <col min="14044" max="14045" width="5.85546875" style="130" customWidth="1"/>
    <col min="14046" max="14046" width="5.7109375" style="130" customWidth="1"/>
    <col min="14047" max="14047" width="6.28515625" style="130" customWidth="1"/>
    <col min="14048" max="14050" width="9.140625" style="130"/>
    <col min="14051" max="14051" width="5.42578125" style="130" customWidth="1"/>
    <col min="14052" max="14052" width="42.140625" style="130" customWidth="1"/>
    <col min="14053" max="14053" width="7.28515625" style="130" customWidth="1"/>
    <col min="14054" max="14054" width="5.28515625" style="130" customWidth="1"/>
    <col min="14055" max="14056" width="7" style="130" customWidth="1"/>
    <col min="14057" max="14057" width="8.140625" style="130" customWidth="1"/>
    <col min="14058" max="14058" width="7.140625" style="130" customWidth="1"/>
    <col min="14059" max="14059" width="6.140625" style="130" customWidth="1"/>
    <col min="14060" max="14060" width="6.42578125" style="130" customWidth="1"/>
    <col min="14061" max="14061" width="6.7109375" style="130" customWidth="1"/>
    <col min="14062" max="14294" width="9.140625" style="130"/>
    <col min="14295" max="14295" width="3.42578125" style="130" customWidth="1"/>
    <col min="14296" max="14296" width="47.42578125" style="130" customWidth="1"/>
    <col min="14297" max="14297" width="7.7109375" style="130" customWidth="1"/>
    <col min="14298" max="14298" width="7" style="130" customWidth="1"/>
    <col min="14299" max="14299" width="6.42578125" style="130" customWidth="1"/>
    <col min="14300" max="14301" width="5.85546875" style="130" customWidth="1"/>
    <col min="14302" max="14302" width="5.7109375" style="130" customWidth="1"/>
    <col min="14303" max="14303" width="6.28515625" style="130" customWidth="1"/>
    <col min="14304" max="14306" width="9.140625" style="130"/>
    <col min="14307" max="14307" width="5.42578125" style="130" customWidth="1"/>
    <col min="14308" max="14308" width="42.140625" style="130" customWidth="1"/>
    <col min="14309" max="14309" width="7.28515625" style="130" customWidth="1"/>
    <col min="14310" max="14310" width="5.28515625" style="130" customWidth="1"/>
    <col min="14311" max="14312" width="7" style="130" customWidth="1"/>
    <col min="14313" max="14313" width="8.140625" style="130" customWidth="1"/>
    <col min="14314" max="14314" width="7.140625" style="130" customWidth="1"/>
    <col min="14315" max="14315" width="6.140625" style="130" customWidth="1"/>
    <col min="14316" max="14316" width="6.42578125" style="130" customWidth="1"/>
    <col min="14317" max="14317" width="6.7109375" style="130" customWidth="1"/>
    <col min="14318" max="14550" width="9.140625" style="130"/>
    <col min="14551" max="14551" width="3.42578125" style="130" customWidth="1"/>
    <col min="14552" max="14552" width="47.42578125" style="130" customWidth="1"/>
    <col min="14553" max="14553" width="7.7109375" style="130" customWidth="1"/>
    <col min="14554" max="14554" width="7" style="130" customWidth="1"/>
    <col min="14555" max="14555" width="6.42578125" style="130" customWidth="1"/>
    <col min="14556" max="14557" width="5.85546875" style="130" customWidth="1"/>
    <col min="14558" max="14558" width="5.7109375" style="130" customWidth="1"/>
    <col min="14559" max="14559" width="6.28515625" style="130" customWidth="1"/>
    <col min="14560" max="14562" width="9.140625" style="130"/>
    <col min="14563" max="14563" width="5.42578125" style="130" customWidth="1"/>
    <col min="14564" max="14564" width="42.140625" style="130" customWidth="1"/>
    <col min="14565" max="14565" width="7.28515625" style="130" customWidth="1"/>
    <col min="14566" max="14566" width="5.28515625" style="130" customWidth="1"/>
    <col min="14567" max="14568" width="7" style="130" customWidth="1"/>
    <col min="14569" max="14569" width="8.140625" style="130" customWidth="1"/>
    <col min="14570" max="14570" width="7.140625" style="130" customWidth="1"/>
    <col min="14571" max="14571" width="6.140625" style="130" customWidth="1"/>
    <col min="14572" max="14572" width="6.42578125" style="130" customWidth="1"/>
    <col min="14573" max="14573" width="6.7109375" style="130" customWidth="1"/>
    <col min="14574" max="14806" width="9.140625" style="130"/>
    <col min="14807" max="14807" width="3.42578125" style="130" customWidth="1"/>
    <col min="14808" max="14808" width="47.42578125" style="130" customWidth="1"/>
    <col min="14809" max="14809" width="7.7109375" style="130" customWidth="1"/>
    <col min="14810" max="14810" width="7" style="130" customWidth="1"/>
    <col min="14811" max="14811" width="6.42578125" style="130" customWidth="1"/>
    <col min="14812" max="14813" width="5.85546875" style="130" customWidth="1"/>
    <col min="14814" max="14814" width="5.7109375" style="130" customWidth="1"/>
    <col min="14815" max="14815" width="6.28515625" style="130" customWidth="1"/>
    <col min="14816" max="14818" width="9.140625" style="130"/>
    <col min="14819" max="14819" width="5.42578125" style="130" customWidth="1"/>
    <col min="14820" max="14820" width="42.140625" style="130" customWidth="1"/>
    <col min="14821" max="14821" width="7.28515625" style="130" customWidth="1"/>
    <col min="14822" max="14822" width="5.28515625" style="130" customWidth="1"/>
    <col min="14823" max="14824" width="7" style="130" customWidth="1"/>
    <col min="14825" max="14825" width="8.140625" style="130" customWidth="1"/>
    <col min="14826" max="14826" width="7.140625" style="130" customWidth="1"/>
    <col min="14827" max="14827" width="6.140625" style="130" customWidth="1"/>
    <col min="14828" max="14828" width="6.42578125" style="130" customWidth="1"/>
    <col min="14829" max="14829" width="6.7109375" style="130" customWidth="1"/>
    <col min="14830" max="15062" width="9.140625" style="130"/>
    <col min="15063" max="15063" width="3.42578125" style="130" customWidth="1"/>
    <col min="15064" max="15064" width="47.42578125" style="130" customWidth="1"/>
    <col min="15065" max="15065" width="7.7109375" style="130" customWidth="1"/>
    <col min="15066" max="15066" width="7" style="130" customWidth="1"/>
    <col min="15067" max="15067" width="6.42578125" style="130" customWidth="1"/>
    <col min="15068" max="15069" width="5.85546875" style="130" customWidth="1"/>
    <col min="15070" max="15070" width="5.7109375" style="130" customWidth="1"/>
    <col min="15071" max="15071" width="6.28515625" style="130" customWidth="1"/>
    <col min="15072" max="15074" width="9.140625" style="130"/>
    <col min="15075" max="15075" width="5.42578125" style="130" customWidth="1"/>
    <col min="15076" max="15076" width="42.140625" style="130" customWidth="1"/>
    <col min="15077" max="15077" width="7.28515625" style="130" customWidth="1"/>
    <col min="15078" max="15078" width="5.28515625" style="130" customWidth="1"/>
    <col min="15079" max="15080" width="7" style="130" customWidth="1"/>
    <col min="15081" max="15081" width="8.140625" style="130" customWidth="1"/>
    <col min="15082" max="15082" width="7.140625" style="130" customWidth="1"/>
    <col min="15083" max="15083" width="6.140625" style="130" customWidth="1"/>
    <col min="15084" max="15084" width="6.42578125" style="130" customWidth="1"/>
    <col min="15085" max="15085" width="6.7109375" style="130" customWidth="1"/>
    <col min="15086" max="15318" width="9.140625" style="130"/>
    <col min="15319" max="15319" width="3.42578125" style="130" customWidth="1"/>
    <col min="15320" max="15320" width="47.42578125" style="130" customWidth="1"/>
    <col min="15321" max="15321" width="7.7109375" style="130" customWidth="1"/>
    <col min="15322" max="15322" width="7" style="130" customWidth="1"/>
    <col min="15323" max="15323" width="6.42578125" style="130" customWidth="1"/>
    <col min="15324" max="15325" width="5.85546875" style="130" customWidth="1"/>
    <col min="15326" max="15326" width="5.7109375" style="130" customWidth="1"/>
    <col min="15327" max="15327" width="6.28515625" style="130" customWidth="1"/>
    <col min="15328" max="15330" width="9.140625" style="130"/>
    <col min="15331" max="15331" width="5.42578125" style="130" customWidth="1"/>
    <col min="15332" max="15332" width="42.140625" style="130" customWidth="1"/>
    <col min="15333" max="15333" width="7.28515625" style="130" customWidth="1"/>
    <col min="15334" max="15334" width="5.28515625" style="130" customWidth="1"/>
    <col min="15335" max="15336" width="7" style="130" customWidth="1"/>
    <col min="15337" max="15337" width="8.140625" style="130" customWidth="1"/>
    <col min="15338" max="15338" width="7.140625" style="130" customWidth="1"/>
    <col min="15339" max="15339" width="6.140625" style="130" customWidth="1"/>
    <col min="15340" max="15340" width="6.42578125" style="130" customWidth="1"/>
    <col min="15341" max="15341" width="6.7109375" style="130" customWidth="1"/>
    <col min="15342" max="15574" width="9.140625" style="130"/>
    <col min="15575" max="15575" width="3.42578125" style="130" customWidth="1"/>
    <col min="15576" max="15576" width="47.42578125" style="130" customWidth="1"/>
    <col min="15577" max="15577" width="7.7109375" style="130" customWidth="1"/>
    <col min="15578" max="15578" width="7" style="130" customWidth="1"/>
    <col min="15579" max="15579" width="6.42578125" style="130" customWidth="1"/>
    <col min="15580" max="15581" width="5.85546875" style="130" customWidth="1"/>
    <col min="15582" max="15582" width="5.7109375" style="130" customWidth="1"/>
    <col min="15583" max="15583" width="6.28515625" style="130" customWidth="1"/>
    <col min="15584" max="15586" width="9.140625" style="130"/>
    <col min="15587" max="15587" width="5.42578125" style="130" customWidth="1"/>
    <col min="15588" max="15588" width="42.140625" style="130" customWidth="1"/>
    <col min="15589" max="15589" width="7.28515625" style="130" customWidth="1"/>
    <col min="15590" max="15590" width="5.28515625" style="130" customWidth="1"/>
    <col min="15591" max="15592" width="7" style="130" customWidth="1"/>
    <col min="15593" max="15593" width="8.140625" style="130" customWidth="1"/>
    <col min="15594" max="15594" width="7.140625" style="130" customWidth="1"/>
    <col min="15595" max="15595" width="6.140625" style="130" customWidth="1"/>
    <col min="15596" max="15596" width="6.42578125" style="130" customWidth="1"/>
    <col min="15597" max="15597" width="6.7109375" style="130" customWidth="1"/>
    <col min="15598" max="15830" width="9.140625" style="130"/>
    <col min="15831" max="15831" width="3.42578125" style="130" customWidth="1"/>
    <col min="15832" max="15832" width="47.42578125" style="130" customWidth="1"/>
    <col min="15833" max="15833" width="7.7109375" style="130" customWidth="1"/>
    <col min="15834" max="15834" width="7" style="130" customWidth="1"/>
    <col min="15835" max="15835" width="6.42578125" style="130" customWidth="1"/>
    <col min="15836" max="15837" width="5.85546875" style="130" customWidth="1"/>
    <col min="15838" max="15838" width="5.7109375" style="130" customWidth="1"/>
    <col min="15839" max="15839" width="6.28515625" style="130" customWidth="1"/>
    <col min="15840" max="15842" width="9.140625" style="130"/>
    <col min="15843" max="15843" width="5.42578125" style="130" customWidth="1"/>
    <col min="15844" max="15844" width="42.140625" style="130" customWidth="1"/>
    <col min="15845" max="15845" width="7.28515625" style="130" customWidth="1"/>
    <col min="15846" max="15846" width="5.28515625" style="130" customWidth="1"/>
    <col min="15847" max="15848" width="7" style="130" customWidth="1"/>
    <col min="15849" max="15849" width="8.140625" style="130" customWidth="1"/>
    <col min="15850" max="15850" width="7.140625" style="130" customWidth="1"/>
    <col min="15851" max="15851" width="6.140625" style="130" customWidth="1"/>
    <col min="15852" max="15852" width="6.42578125" style="130" customWidth="1"/>
    <col min="15853" max="15853" width="6.7109375" style="130" customWidth="1"/>
    <col min="15854" max="16086" width="9.140625" style="130"/>
    <col min="16087" max="16087" width="3.42578125" style="130" customWidth="1"/>
    <col min="16088" max="16088" width="47.42578125" style="130" customWidth="1"/>
    <col min="16089" max="16089" width="7.7109375" style="130" customWidth="1"/>
    <col min="16090" max="16090" width="7" style="130" customWidth="1"/>
    <col min="16091" max="16091" width="6.42578125" style="130" customWidth="1"/>
    <col min="16092" max="16093" width="5.85546875" style="130" customWidth="1"/>
    <col min="16094" max="16094" width="5.7109375" style="130" customWidth="1"/>
    <col min="16095" max="16095" width="6.28515625" style="130" customWidth="1"/>
    <col min="16096" max="16098" width="9.140625" style="130"/>
    <col min="16099" max="16099" width="5.42578125" style="130" customWidth="1"/>
    <col min="16100" max="16100" width="42.140625" style="130" customWidth="1"/>
    <col min="16101" max="16101" width="7.28515625" style="130" customWidth="1"/>
    <col min="16102" max="16102" width="5.28515625" style="130" customWidth="1"/>
    <col min="16103" max="16104" width="7" style="130" customWidth="1"/>
    <col min="16105" max="16105" width="8.140625" style="130" customWidth="1"/>
    <col min="16106" max="16106" width="7.140625" style="130" customWidth="1"/>
    <col min="16107" max="16107" width="6.140625" style="130" customWidth="1"/>
    <col min="16108" max="16108" width="6.42578125" style="130" customWidth="1"/>
    <col min="16109" max="16109" width="6.7109375" style="130" customWidth="1"/>
    <col min="16110" max="16342" width="9.140625" style="130"/>
    <col min="16343" max="16343" width="3.42578125" style="130" customWidth="1"/>
    <col min="16344" max="16344" width="47.42578125" style="130" customWidth="1"/>
    <col min="16345" max="16345" width="7.7109375" style="130" customWidth="1"/>
    <col min="16346" max="16346" width="7" style="130" customWidth="1"/>
    <col min="16347" max="16347" width="6.42578125" style="130" customWidth="1"/>
    <col min="16348" max="16349" width="5.85546875" style="130" customWidth="1"/>
    <col min="16350" max="16350" width="5.7109375" style="130" customWidth="1"/>
    <col min="16351" max="16351" width="6.28515625" style="130" customWidth="1"/>
    <col min="16352" max="16354" width="9.140625" style="130"/>
    <col min="16355" max="16384" width="10.28515625" style="130" customWidth="1"/>
  </cols>
  <sheetData>
    <row r="1" spans="2:13">
      <c r="B1" s="1594" t="s">
        <v>363</v>
      </c>
      <c r="C1" s="1594"/>
      <c r="D1" s="1594"/>
      <c r="E1" s="1594"/>
      <c r="F1" s="1594"/>
      <c r="G1" s="1594"/>
    </row>
    <row r="2" spans="2:13" ht="7.5" customHeight="1">
      <c r="B2" s="96"/>
      <c r="C2" s="131"/>
      <c r="D2" s="131"/>
      <c r="E2" s="80"/>
    </row>
    <row r="3" spans="2:13">
      <c r="B3" s="1594" t="s">
        <v>486</v>
      </c>
      <c r="C3" s="1594"/>
      <c r="D3" s="1594"/>
      <c r="E3" s="1594"/>
      <c r="F3" s="1594"/>
      <c r="G3" s="1594"/>
    </row>
    <row r="4" spans="2:13" ht="9" customHeight="1">
      <c r="B4" s="132"/>
      <c r="C4" s="44"/>
      <c r="D4" s="44"/>
      <c r="E4" s="120"/>
    </row>
    <row r="5" spans="2:13">
      <c r="B5" s="48"/>
      <c r="C5" s="44"/>
      <c r="D5" s="44"/>
    </row>
    <row r="6" spans="2:13" ht="26.45" customHeight="1">
      <c r="B6" s="1104" t="s">
        <v>487</v>
      </c>
      <c r="C6" s="1116" t="s">
        <v>2</v>
      </c>
      <c r="D6" s="1116" t="s">
        <v>833</v>
      </c>
      <c r="E6" s="1623" t="s">
        <v>3</v>
      </c>
      <c r="F6" s="1137" t="s">
        <v>2637</v>
      </c>
      <c r="G6" s="1377"/>
    </row>
    <row r="7" spans="2:13">
      <c r="B7" s="1105"/>
      <c r="C7" s="1117"/>
      <c r="D7" s="1117"/>
      <c r="E7" s="1623"/>
      <c r="F7" s="1378"/>
      <c r="G7" s="1379"/>
    </row>
    <row r="8" spans="2:13" ht="29.45" customHeight="1">
      <c r="B8" s="1624" t="s">
        <v>2753</v>
      </c>
      <c r="C8" s="1624"/>
      <c r="D8" s="1624"/>
      <c r="E8" s="1624"/>
      <c r="F8" s="1624"/>
      <c r="G8" s="1624"/>
      <c r="H8" s="471"/>
      <c r="I8" s="160"/>
      <c r="J8" s="471"/>
      <c r="K8" s="471"/>
    </row>
    <row r="9" spans="2:13">
      <c r="B9" s="1617" t="s">
        <v>2682</v>
      </c>
      <c r="C9" s="1618"/>
      <c r="D9" s="1618"/>
      <c r="E9" s="1619"/>
      <c r="F9" s="638" t="s">
        <v>5</v>
      </c>
      <c r="G9" s="638" t="s">
        <v>6</v>
      </c>
      <c r="H9" s="471"/>
      <c r="I9" s="160"/>
      <c r="J9" s="471"/>
      <c r="K9" s="471"/>
    </row>
    <row r="10" spans="2:13">
      <c r="B10" s="57">
        <v>1</v>
      </c>
      <c r="C10" s="140" t="s">
        <v>488</v>
      </c>
      <c r="D10" s="472" t="s">
        <v>324</v>
      </c>
      <c r="E10" s="134" t="s">
        <v>33</v>
      </c>
      <c r="F10" s="435">
        <f>_xlfn.XLOOKUP(M10,[1]VIII_CII_C_centr!$AI:$AI,[1]VIII_CII_C_centr!$S:$S)</f>
        <v>1.5852253012596005</v>
      </c>
      <c r="G10" s="435">
        <f>_xlfn.XLOOKUP(M10,[1]VIII_CII_C_centr!$AI:$AI,[1]VIII_CII_C_centr!$T:$T)</f>
        <v>1.7613614458440006</v>
      </c>
      <c r="I10" s="39"/>
      <c r="M10" s="826" t="s">
        <v>2514</v>
      </c>
    </row>
    <row r="11" spans="2:13">
      <c r="B11" s="1113" t="s">
        <v>2683</v>
      </c>
      <c r="C11" s="1114"/>
      <c r="D11" s="1114"/>
      <c r="E11" s="1115"/>
      <c r="F11" s="1626" t="s">
        <v>19</v>
      </c>
      <c r="G11" s="1627"/>
      <c r="I11" s="39"/>
    </row>
    <row r="12" spans="2:13">
      <c r="B12" s="1402" t="s">
        <v>41</v>
      </c>
      <c r="C12" s="1620" t="s">
        <v>1118</v>
      </c>
      <c r="D12" s="473" t="s">
        <v>861</v>
      </c>
      <c r="E12" s="134" t="s">
        <v>33</v>
      </c>
      <c r="F12" s="1235">
        <f>_xlfn.XLOOKUP(M12,[1]VIII_CII_C_centr!$AI:$AI,[1]VIII_CII_C_centr!$T:$T)</f>
        <v>1.2797104320000003</v>
      </c>
      <c r="G12" s="1236"/>
      <c r="M12" s="828" t="s">
        <v>2515</v>
      </c>
    </row>
    <row r="13" spans="2:13">
      <c r="B13" s="1389"/>
      <c r="C13" s="1625"/>
      <c r="D13" s="474" t="s">
        <v>799</v>
      </c>
      <c r="E13" s="122" t="s">
        <v>489</v>
      </c>
      <c r="F13" s="1235">
        <f>_xlfn.XLOOKUP(M13,[1]VIII_CII_C_centr!$AI:$AI,[1]VIII_CII_C_centr!$T:$T)</f>
        <v>1.2187718400000003</v>
      </c>
      <c r="G13" s="1236" t="s">
        <v>324</v>
      </c>
      <c r="M13" s="828" t="s">
        <v>2516</v>
      </c>
    </row>
    <row r="14" spans="2:13">
      <c r="B14" s="1390"/>
      <c r="C14" s="1621"/>
      <c r="D14" s="51" t="s">
        <v>34</v>
      </c>
      <c r="E14" s="135" t="s">
        <v>489</v>
      </c>
      <c r="F14" s="1235">
        <f>_xlfn.XLOOKUP(M14,[1]VIII_CII_C_centr!$AI:$AI,[1]VIII_CII_C_centr!$T:$T)</f>
        <v>1.160735085714286</v>
      </c>
      <c r="G14" s="1236" t="s">
        <v>324</v>
      </c>
      <c r="M14" s="828" t="s">
        <v>2517</v>
      </c>
    </row>
    <row r="15" spans="2:13">
      <c r="B15" s="1402" t="s">
        <v>42</v>
      </c>
      <c r="C15" s="1628" t="s">
        <v>490</v>
      </c>
      <c r="D15" s="474" t="s">
        <v>799</v>
      </c>
      <c r="E15" s="122" t="s">
        <v>489</v>
      </c>
      <c r="F15" s="1235">
        <f>_xlfn.XLOOKUP(M15,[1]VIII_CII_C_centr!$AI:$AI,[1]VIII_CII_C_centr!$T:$T)</f>
        <v>1.2187718400000003</v>
      </c>
      <c r="G15" s="1236" t="s">
        <v>324</v>
      </c>
      <c r="M15" s="828" t="s">
        <v>2518</v>
      </c>
    </row>
    <row r="16" spans="2:13">
      <c r="B16" s="1390"/>
      <c r="C16" s="1629"/>
      <c r="D16" s="51" t="s">
        <v>34</v>
      </c>
      <c r="E16" s="122" t="s">
        <v>489</v>
      </c>
      <c r="F16" s="1235">
        <f>_xlfn.XLOOKUP(M16,[1]VIII_CII_C_centr!$AI:$AI,[1]VIII_CII_C_centr!$T:$T)</f>
        <v>1.160735085714286</v>
      </c>
      <c r="G16" s="1236" t="s">
        <v>324</v>
      </c>
      <c r="M16" s="828" t="s">
        <v>2519</v>
      </c>
    </row>
    <row r="17" spans="2:13">
      <c r="B17" s="1402" t="s">
        <v>44</v>
      </c>
      <c r="C17" s="1609" t="s">
        <v>891</v>
      </c>
      <c r="D17" s="474" t="s">
        <v>799</v>
      </c>
      <c r="E17" s="122" t="s">
        <v>33</v>
      </c>
      <c r="F17" s="1235">
        <f>_xlfn.XLOOKUP(M17,[1]VIII_CII_C_centr!$AI:$AI,[1]VIII_CII_C_centr!$T:$T)</f>
        <v>1.2797104320000003</v>
      </c>
      <c r="G17" s="1236" t="s">
        <v>324</v>
      </c>
      <c r="M17" s="828" t="s">
        <v>2520</v>
      </c>
    </row>
    <row r="18" spans="2:13">
      <c r="B18" s="1390"/>
      <c r="C18" s="1611"/>
      <c r="D18" s="474" t="s">
        <v>869</v>
      </c>
      <c r="E18" s="122" t="s">
        <v>33</v>
      </c>
      <c r="F18" s="1235">
        <f>_xlfn.XLOOKUP(M18,[1]VIII_CII_C_centr!$AI:$AI,[1]VIII_CII_C_centr!$T:$T)</f>
        <v>1.2187718400000003</v>
      </c>
      <c r="G18" s="1236" t="s">
        <v>324</v>
      </c>
      <c r="M18" s="828" t="s">
        <v>2521</v>
      </c>
    </row>
    <row r="19" spans="2:13">
      <c r="B19" s="1402" t="s">
        <v>46</v>
      </c>
      <c r="C19" s="1609" t="s">
        <v>892</v>
      </c>
      <c r="D19" s="474" t="s">
        <v>799</v>
      </c>
      <c r="E19" s="122" t="s">
        <v>33</v>
      </c>
      <c r="F19" s="1235">
        <f>_xlfn.XLOOKUP(M19,[1]VIII_CII_C_centr!$AI:$AI,[1]VIII_CII_C_centr!$T:$T)</f>
        <v>1.3548934198800004</v>
      </c>
      <c r="G19" s="1236" t="s">
        <v>324</v>
      </c>
      <c r="M19" s="828" t="s">
        <v>2522</v>
      </c>
    </row>
    <row r="20" spans="2:13">
      <c r="B20" s="1390"/>
      <c r="C20" s="1611"/>
      <c r="D20" s="474" t="s">
        <v>869</v>
      </c>
      <c r="E20" s="122" t="s">
        <v>33</v>
      </c>
      <c r="F20" s="1235">
        <f>_xlfn.XLOOKUP(M20,[1]VIII_CII_C_centr!$AI:$AI,[1]VIII_CII_C_centr!$T:$T)</f>
        <v>1.2903746856000005</v>
      </c>
      <c r="G20" s="1236" t="s">
        <v>324</v>
      </c>
      <c r="M20" s="828" t="s">
        <v>2523</v>
      </c>
    </row>
    <row r="21" spans="2:13">
      <c r="B21" s="1402" t="s">
        <v>48</v>
      </c>
      <c r="C21" s="1609" t="s">
        <v>1117</v>
      </c>
      <c r="D21" s="474" t="s">
        <v>799</v>
      </c>
      <c r="E21" s="122" t="s">
        <v>489</v>
      </c>
      <c r="F21" s="1235">
        <f>_xlfn.XLOOKUP(M21,[1]VIII_CII_C_centr!$AI:$AI,[1]VIII_CII_C_centr!$T:$T)</f>
        <v>1.2187718400000003</v>
      </c>
      <c r="G21" s="1236" t="s">
        <v>324</v>
      </c>
      <c r="M21" s="828" t="s">
        <v>2524</v>
      </c>
    </row>
    <row r="22" spans="2:13">
      <c r="B22" s="1390"/>
      <c r="C22" s="1611"/>
      <c r="D22" s="51" t="s">
        <v>34</v>
      </c>
      <c r="E22" s="122" t="s">
        <v>489</v>
      </c>
      <c r="F22" s="1235">
        <f>_xlfn.XLOOKUP(M22,[1]VIII_CII_C_centr!$AI:$AI,[1]VIII_CII_C_centr!$T:$T)</f>
        <v>1.160735085714286</v>
      </c>
      <c r="G22" s="1236" t="s">
        <v>324</v>
      </c>
      <c r="M22" s="828" t="s">
        <v>2525</v>
      </c>
    </row>
    <row r="23" spans="2:13">
      <c r="B23" s="379" t="s">
        <v>50</v>
      </c>
      <c r="C23" s="710" t="s">
        <v>491</v>
      </c>
      <c r="D23" s="469"/>
      <c r="E23" s="122" t="s">
        <v>489</v>
      </c>
      <c r="F23" s="1235">
        <f>_xlfn.XLOOKUP(M23,[1]VIII_CII_C_centr!$AI:$AI,[1]VIII_CII_C_centr!$T:$T)</f>
        <v>1.4724817375880279</v>
      </c>
      <c r="G23" s="1236" t="s">
        <v>324</v>
      </c>
      <c r="M23" s="828" t="s">
        <v>2526</v>
      </c>
    </row>
    <row r="24" spans="2:13" ht="25.5">
      <c r="B24" s="379" t="s">
        <v>52</v>
      </c>
      <c r="C24" s="172" t="s">
        <v>1116</v>
      </c>
      <c r="D24" s="470"/>
      <c r="E24" s="135" t="s">
        <v>489</v>
      </c>
      <c r="F24" s="1235">
        <f>_xlfn.XLOOKUP(M24,[1]VIII_CII_C_centr!$AI:$AI,[1]VIII_CII_C_centr!$T:$T)</f>
        <v>1.234543808043</v>
      </c>
      <c r="G24" s="1236" t="s">
        <v>324</v>
      </c>
      <c r="M24" s="828" t="s">
        <v>2527</v>
      </c>
    </row>
    <row r="25" spans="2:13">
      <c r="B25" s="379" t="s">
        <v>54</v>
      </c>
      <c r="C25" s="172" t="s">
        <v>492</v>
      </c>
      <c r="D25" s="470"/>
      <c r="E25" s="135" t="s">
        <v>489</v>
      </c>
      <c r="F25" s="1235">
        <f>_xlfn.XLOOKUP(M25,[1]VIII_CII_C_centr!$AI:$AI,[1]VIII_CII_C_centr!$T:$T)</f>
        <v>1.3546831985809857</v>
      </c>
      <c r="G25" s="1236" t="s">
        <v>324</v>
      </c>
      <c r="M25" s="828" t="s">
        <v>2528</v>
      </c>
    </row>
    <row r="26" spans="2:13">
      <c r="B26" s="379" t="s">
        <v>260</v>
      </c>
      <c r="C26" s="172" t="s">
        <v>493</v>
      </c>
      <c r="D26" s="470"/>
      <c r="E26" s="135" t="s">
        <v>489</v>
      </c>
      <c r="F26" s="1235">
        <f>_xlfn.XLOOKUP(M26,[1]VIII_CII_C_centr!$AI:$AI,[1]VIII_CII_C_centr!$T:$T)</f>
        <v>1.2871000642500001</v>
      </c>
      <c r="G26" s="1236" t="s">
        <v>324</v>
      </c>
      <c r="M26" s="828" t="s">
        <v>2529</v>
      </c>
    </row>
    <row r="27" spans="2:13">
      <c r="B27" s="1403">
        <v>11</v>
      </c>
      <c r="C27" s="1620" t="s">
        <v>470</v>
      </c>
      <c r="D27" s="474" t="s">
        <v>799</v>
      </c>
      <c r="E27" s="136" t="s">
        <v>38</v>
      </c>
      <c r="F27" s="1235">
        <f>_xlfn.XLOOKUP(M27,[1]VIII_CII_C_centr!$AI:$AI,[1]VIII_CII_C_centr!$T:$T)</f>
        <v>1.2194040778920003</v>
      </c>
      <c r="G27" s="1236" t="s">
        <v>324</v>
      </c>
      <c r="M27" s="828" t="s">
        <v>2530</v>
      </c>
    </row>
    <row r="28" spans="2:13">
      <c r="B28" s="1192"/>
      <c r="C28" s="1621"/>
      <c r="D28" s="51" t="s">
        <v>34</v>
      </c>
      <c r="E28" s="136" t="s">
        <v>38</v>
      </c>
      <c r="F28" s="1235">
        <f>_xlfn.XLOOKUP(M28,[1]VIII_CII_C_centr!$AI:$AI,[1]VIII_CII_C_centr!$T:$T)</f>
        <v>1.1197315584</v>
      </c>
      <c r="G28" s="1236" t="s">
        <v>324</v>
      </c>
      <c r="M28" s="828" t="s">
        <v>2531</v>
      </c>
    </row>
    <row r="29" spans="2:13" s="129" customFormat="1" ht="15.75">
      <c r="B29" s="1402" t="s">
        <v>262</v>
      </c>
      <c r="C29" s="1403" t="s">
        <v>893</v>
      </c>
      <c r="D29" s="474" t="s">
        <v>799</v>
      </c>
      <c r="E29" s="122" t="s">
        <v>489</v>
      </c>
      <c r="F29" s="1235">
        <f>_xlfn.XLOOKUP(M29,[1]VIII_CII_C_centr!$AI:$AI,[1]VIII_CII_C_centr!$T:$T)</f>
        <v>1.3546831985809857</v>
      </c>
      <c r="G29" s="1236" t="s">
        <v>324</v>
      </c>
      <c r="M29" s="828" t="s">
        <v>2532</v>
      </c>
    </row>
    <row r="30" spans="2:13" s="129" customFormat="1" ht="15.75">
      <c r="B30" s="1390"/>
      <c r="C30" s="1192"/>
      <c r="D30" s="474" t="s">
        <v>869</v>
      </c>
      <c r="E30" s="122" t="s">
        <v>489</v>
      </c>
      <c r="F30" s="1235">
        <f>_xlfn.XLOOKUP(M30,[1]VIII_CII_C_centr!$AI:$AI,[1]VIII_CII_C_centr!$T:$T)</f>
        <v>1.234543808043</v>
      </c>
      <c r="G30" s="1236" t="s">
        <v>324</v>
      </c>
      <c r="M30" s="828" t="s">
        <v>2533</v>
      </c>
    </row>
    <row r="31" spans="2:13">
      <c r="B31" s="1402" t="s">
        <v>264</v>
      </c>
      <c r="C31" s="1403" t="s">
        <v>897</v>
      </c>
      <c r="D31" s="474" t="s">
        <v>799</v>
      </c>
      <c r="E31" s="122" t="s">
        <v>489</v>
      </c>
      <c r="F31" s="1235">
        <f>_xlfn.XLOOKUP(M31,[1]VIII_CII_C_centr!$AI:$AI,[1]VIII_CII_C_centr!$T:$T)</f>
        <v>1.3546831985809857</v>
      </c>
      <c r="G31" s="1236" t="s">
        <v>324</v>
      </c>
      <c r="M31" s="828" t="s">
        <v>2534</v>
      </c>
    </row>
    <row r="32" spans="2:13">
      <c r="B32" s="1390"/>
      <c r="C32" s="1192"/>
      <c r="D32" s="474" t="s">
        <v>869</v>
      </c>
      <c r="E32" s="122" t="s">
        <v>489</v>
      </c>
      <c r="F32" s="1235">
        <f>_xlfn.XLOOKUP(M32,[1]VIII_CII_C_centr!$AI:$AI,[1]VIII_CII_C_centr!$T:$T)</f>
        <v>1.2869490386519364</v>
      </c>
      <c r="G32" s="1236" t="s">
        <v>324</v>
      </c>
      <c r="M32" s="828" t="s">
        <v>2535</v>
      </c>
    </row>
    <row r="33" spans="2:13">
      <c r="B33" s="1388" t="s">
        <v>265</v>
      </c>
      <c r="C33" s="1403" t="s">
        <v>896</v>
      </c>
      <c r="D33" s="474" t="s">
        <v>799</v>
      </c>
      <c r="E33" s="122" t="s">
        <v>489</v>
      </c>
      <c r="F33" s="1235">
        <f>_xlfn.XLOOKUP(M33,[1]VIII_CII_C_centr!$AI:$AI,[1]VIII_CII_C_centr!$T:$T)</f>
        <v>1.3548934198800004</v>
      </c>
      <c r="G33" s="1236" t="s">
        <v>324</v>
      </c>
      <c r="M33" s="828" t="s">
        <v>2536</v>
      </c>
    </row>
    <row r="34" spans="2:13">
      <c r="B34" s="1389"/>
      <c r="C34" s="1191"/>
      <c r="D34" s="474" t="s">
        <v>869</v>
      </c>
      <c r="E34" s="122" t="s">
        <v>489</v>
      </c>
      <c r="F34" s="1235">
        <f>_xlfn.XLOOKUP(M34,[1]VIII_CII_C_centr!$AI:$AI,[1]VIII_CII_C_centr!$T:$T)</f>
        <v>1.2797104320000003</v>
      </c>
      <c r="G34" s="1236" t="s">
        <v>324</v>
      </c>
      <c r="M34" s="828" t="s">
        <v>2537</v>
      </c>
    </row>
    <row r="35" spans="2:13">
      <c r="B35" s="1389"/>
      <c r="C35" s="1191"/>
      <c r="D35" s="474" t="s">
        <v>882</v>
      </c>
      <c r="E35" s="122" t="s">
        <v>489</v>
      </c>
      <c r="F35" s="1235">
        <f>_xlfn.XLOOKUP(M35,[1]VIII_CII_C_centr!$AI:$AI,[1]VIII_CII_C_centr!$T:$T)</f>
        <v>1.2441461760000001</v>
      </c>
      <c r="G35" s="1236" t="s">
        <v>324</v>
      </c>
      <c r="M35" s="828" t="s">
        <v>2538</v>
      </c>
    </row>
    <row r="36" spans="2:13">
      <c r="B36" s="1390"/>
      <c r="C36" s="1192"/>
      <c r="D36" s="474" t="s">
        <v>894</v>
      </c>
      <c r="E36" s="122" t="s">
        <v>489</v>
      </c>
      <c r="F36" s="1235">
        <f>_xlfn.XLOOKUP(M36,[1]VIII_CII_C_centr!$AI:$AI,[1]VIII_CII_C_centr!$T:$T)</f>
        <v>1.21926325248</v>
      </c>
      <c r="G36" s="1236" t="s">
        <v>324</v>
      </c>
      <c r="M36" s="828" t="s">
        <v>2539</v>
      </c>
    </row>
    <row r="37" spans="2:13">
      <c r="B37" s="1388" t="s">
        <v>266</v>
      </c>
      <c r="C37" s="1403" t="s">
        <v>898</v>
      </c>
      <c r="D37" s="474" t="s">
        <v>799</v>
      </c>
      <c r="E37" s="122" t="s">
        <v>489</v>
      </c>
      <c r="F37" s="1235">
        <f>_xlfn.XLOOKUP(M37,[1]VIII_CII_C_centr!$AI:$AI,[1]VIII_CII_C_centr!$T:$T)</f>
        <v>1.21926325248</v>
      </c>
      <c r="G37" s="1236" t="s">
        <v>324</v>
      </c>
      <c r="M37" s="828" t="s">
        <v>2540</v>
      </c>
    </row>
    <row r="38" spans="2:13">
      <c r="B38" s="1390"/>
      <c r="C38" s="1192"/>
      <c r="D38" s="474" t="s">
        <v>895</v>
      </c>
      <c r="E38" s="122" t="s">
        <v>489</v>
      </c>
      <c r="F38" s="1235">
        <f>_xlfn.XLOOKUP(M38,[1]VIII_CII_C_centr!$AI:$AI,[1]VIII_CII_C_centr!$T:$T)</f>
        <v>1</v>
      </c>
      <c r="G38" s="1236" t="s">
        <v>324</v>
      </c>
      <c r="M38" s="828" t="s">
        <v>2541</v>
      </c>
    </row>
    <row r="39" spans="2:13" ht="12" customHeight="1">
      <c r="B39" s="1622" t="s">
        <v>300</v>
      </c>
      <c r="C39" s="1622"/>
      <c r="D39" s="1622"/>
      <c r="E39" s="1622"/>
    </row>
    <row r="40" spans="2:13" ht="28.5" customHeight="1">
      <c r="B40" s="1582" t="s">
        <v>494</v>
      </c>
      <c r="C40" s="1582"/>
      <c r="D40" s="1582"/>
      <c r="E40" s="1582"/>
      <c r="F40" s="1582"/>
      <c r="G40" s="1582"/>
      <c r="H40" s="1582"/>
      <c r="I40" s="1582"/>
      <c r="J40" s="1582"/>
    </row>
    <row r="41" spans="2:13" ht="29.25" customHeight="1">
      <c r="B41" s="1582" t="s">
        <v>1022</v>
      </c>
      <c r="C41" s="1582"/>
      <c r="D41" s="1582"/>
      <c r="E41" s="1582"/>
      <c r="F41" s="1582"/>
      <c r="G41" s="1582"/>
      <c r="H41" s="1582"/>
      <c r="I41" s="1582"/>
      <c r="J41" s="1582"/>
    </row>
    <row r="42" spans="2:13">
      <c r="B42" s="1582" t="s">
        <v>2752</v>
      </c>
      <c r="C42" s="1582"/>
      <c r="D42" s="1582"/>
      <c r="E42" s="1582"/>
      <c r="F42" s="1582"/>
      <c r="G42" s="1582"/>
      <c r="H42" s="601"/>
      <c r="I42" s="601"/>
      <c r="J42" s="601"/>
    </row>
    <row r="43" spans="2:13" s="39" customFormat="1" ht="27" customHeight="1">
      <c r="B43" s="1582" t="s">
        <v>2842</v>
      </c>
      <c r="C43" s="1582"/>
      <c r="D43" s="1582"/>
      <c r="E43" s="1582"/>
      <c r="F43" s="1582"/>
      <c r="G43" s="1582"/>
      <c r="H43" s="128"/>
      <c r="I43" s="128"/>
      <c r="J43" s="128"/>
    </row>
    <row r="44" spans="2:13" ht="19.5" customHeight="1">
      <c r="B44" s="41"/>
      <c r="C44" s="41"/>
      <c r="D44" s="41"/>
      <c r="E44" s="41"/>
    </row>
    <row r="45" spans="2:13">
      <c r="B45" s="96"/>
      <c r="C45" s="39"/>
      <c r="D45" s="39"/>
      <c r="E45" s="80"/>
    </row>
    <row r="46" spans="2:13">
      <c r="B46" s="96"/>
      <c r="C46" s="39"/>
      <c r="D46" s="39"/>
      <c r="E46" s="80"/>
    </row>
    <row r="47" spans="2:13">
      <c r="B47" s="96"/>
      <c r="C47" s="39"/>
      <c r="D47" s="39"/>
      <c r="E47" s="80"/>
    </row>
    <row r="48" spans="2:13">
      <c r="B48" s="96"/>
      <c r="C48" s="39"/>
      <c r="D48" s="39"/>
      <c r="E48" s="80"/>
    </row>
    <row r="49" spans="2:5">
      <c r="B49" s="96"/>
      <c r="C49" s="39"/>
      <c r="D49" s="39"/>
      <c r="E49" s="80"/>
    </row>
    <row r="50" spans="2:5">
      <c r="B50" s="96"/>
      <c r="C50" s="39"/>
      <c r="D50" s="39"/>
      <c r="E50" s="80"/>
    </row>
    <row r="51" spans="2:5">
      <c r="B51" s="96"/>
      <c r="C51" s="39"/>
      <c r="D51" s="39"/>
      <c r="E51" s="80"/>
    </row>
    <row r="52" spans="2:5">
      <c r="B52" s="96"/>
      <c r="C52" s="39"/>
      <c r="D52" s="39"/>
      <c r="E52" s="80"/>
    </row>
    <row r="53" spans="2:5">
      <c r="B53" s="96"/>
      <c r="C53" s="39"/>
      <c r="D53" s="39"/>
      <c r="E53" s="80"/>
    </row>
    <row r="54" spans="2:5">
      <c r="B54" s="96"/>
      <c r="C54" s="39"/>
      <c r="D54" s="39"/>
      <c r="E54" s="80"/>
    </row>
    <row r="55" spans="2:5">
      <c r="B55" s="96"/>
      <c r="C55" s="39"/>
      <c r="D55" s="39"/>
      <c r="E55" s="80"/>
    </row>
    <row r="56" spans="2:5">
      <c r="B56" s="96"/>
      <c r="C56" s="39"/>
      <c r="D56" s="39"/>
      <c r="E56" s="80"/>
    </row>
    <row r="57" spans="2:5">
      <c r="B57" s="96"/>
      <c r="C57" s="39"/>
      <c r="D57" s="39"/>
      <c r="E57" s="80"/>
    </row>
    <row r="58" spans="2:5">
      <c r="B58" s="96"/>
      <c r="C58" s="39"/>
      <c r="D58" s="39"/>
      <c r="E58" s="80"/>
    </row>
    <row r="59" spans="2:5" s="8" customFormat="1" ht="12.75">
      <c r="B59" s="96"/>
      <c r="C59" s="39"/>
      <c r="D59" s="39"/>
      <c r="E59" s="80"/>
    </row>
    <row r="60" spans="2:5" s="8" customFormat="1" ht="12.75">
      <c r="B60" s="96"/>
      <c r="C60" s="39"/>
      <c r="D60" s="39"/>
      <c r="E60" s="80"/>
    </row>
    <row r="61" spans="2:5" s="8" customFormat="1" ht="12.75">
      <c r="B61" s="96"/>
      <c r="C61" s="39"/>
      <c r="D61" s="39"/>
      <c r="E61" s="80"/>
    </row>
    <row r="62" spans="2:5" s="8" customFormat="1" ht="12.75">
      <c r="B62" s="96"/>
      <c r="C62" s="39"/>
      <c r="D62" s="39"/>
      <c r="E62" s="80"/>
    </row>
    <row r="63" spans="2:5" s="8" customFormat="1" ht="12.75">
      <c r="B63" s="96"/>
      <c r="C63" s="39"/>
      <c r="D63" s="39"/>
      <c r="E63" s="80"/>
    </row>
    <row r="64" spans="2:5" s="8" customFormat="1" ht="12.75">
      <c r="B64" s="96"/>
      <c r="C64" s="39"/>
      <c r="D64" s="39"/>
      <c r="E64" s="80"/>
    </row>
    <row r="65" spans="2:5" s="8" customFormat="1" ht="12.75">
      <c r="B65" s="96"/>
      <c r="C65" s="39"/>
      <c r="D65" s="39"/>
      <c r="E65" s="80"/>
    </row>
    <row r="66" spans="2:5" s="8" customFormat="1" ht="12.75">
      <c r="B66" s="96"/>
      <c r="C66" s="39"/>
      <c r="D66" s="39"/>
      <c r="E66" s="80"/>
    </row>
    <row r="67" spans="2:5" s="8" customFormat="1" ht="12.75">
      <c r="B67" s="96"/>
      <c r="C67" s="39"/>
      <c r="D67" s="39"/>
      <c r="E67" s="80"/>
    </row>
    <row r="68" spans="2:5" s="8" customFormat="1" ht="12.75">
      <c r="B68" s="96"/>
      <c r="C68" s="39"/>
      <c r="D68" s="39"/>
      <c r="E68" s="80"/>
    </row>
    <row r="69" spans="2:5" s="8" customFormat="1" ht="12.75">
      <c r="B69" s="96"/>
      <c r="C69" s="39"/>
      <c r="D69" s="39"/>
      <c r="E69" s="80"/>
    </row>
    <row r="70" spans="2:5" s="8" customFormat="1" ht="12.75">
      <c r="B70" s="96"/>
      <c r="C70" s="39"/>
      <c r="D70" s="39"/>
      <c r="E70" s="80"/>
    </row>
    <row r="71" spans="2:5" s="8" customFormat="1" ht="12.75">
      <c r="B71" s="96"/>
      <c r="C71" s="39"/>
      <c r="D71" s="39"/>
      <c r="E71" s="80"/>
    </row>
    <row r="72" spans="2:5" s="8" customFormat="1" ht="12.75">
      <c r="B72" s="96"/>
      <c r="C72" s="39"/>
      <c r="D72" s="39"/>
      <c r="E72" s="80"/>
    </row>
    <row r="73" spans="2:5" s="8" customFormat="1" ht="12.75">
      <c r="B73" s="96"/>
      <c r="C73" s="39"/>
      <c r="D73" s="39"/>
      <c r="E73" s="80"/>
    </row>
    <row r="74" spans="2:5" s="8" customFormat="1" ht="12.75">
      <c r="B74" s="96"/>
      <c r="C74" s="39"/>
      <c r="D74" s="39"/>
      <c r="E74" s="80"/>
    </row>
    <row r="75" spans="2:5" s="8" customFormat="1" ht="12.75">
      <c r="B75" s="96"/>
      <c r="C75" s="39"/>
      <c r="D75" s="39"/>
      <c r="E75" s="80"/>
    </row>
    <row r="76" spans="2:5" s="8" customFormat="1" ht="12.75">
      <c r="B76" s="96"/>
      <c r="C76" s="39"/>
      <c r="D76" s="39"/>
      <c r="E76" s="80"/>
    </row>
    <row r="77" spans="2:5" s="8" customFormat="1" ht="12.75">
      <c r="B77" s="96"/>
      <c r="C77" s="39"/>
      <c r="D77" s="39"/>
      <c r="E77" s="80"/>
    </row>
    <row r="78" spans="2:5" s="8" customFormat="1" ht="12.75">
      <c r="B78" s="96"/>
      <c r="C78" s="39"/>
      <c r="D78" s="39"/>
      <c r="E78" s="80"/>
    </row>
    <row r="79" spans="2:5" s="8" customFormat="1" ht="12.75">
      <c r="B79" s="96"/>
      <c r="C79" s="39"/>
      <c r="D79" s="39"/>
      <c r="E79" s="80"/>
    </row>
    <row r="80" spans="2:5" s="8" customFormat="1" ht="12.75">
      <c r="B80" s="96"/>
      <c r="C80" s="39"/>
      <c r="D80" s="39"/>
      <c r="E80" s="80"/>
    </row>
    <row r="81" spans="2:5" s="8" customFormat="1" ht="12.75">
      <c r="B81" s="96"/>
      <c r="C81" s="39"/>
      <c r="D81" s="39"/>
      <c r="E81" s="80"/>
    </row>
    <row r="82" spans="2:5" s="8" customFormat="1" ht="12.75">
      <c r="B82" s="96"/>
      <c r="C82" s="39"/>
      <c r="D82" s="39"/>
      <c r="E82" s="80"/>
    </row>
    <row r="83" spans="2:5" s="8" customFormat="1" ht="12.75">
      <c r="B83" s="96"/>
      <c r="C83" s="39"/>
      <c r="D83" s="39"/>
      <c r="E83" s="80"/>
    </row>
    <row r="84" spans="2:5" s="8" customFormat="1" ht="12.75">
      <c r="B84" s="96"/>
      <c r="C84" s="39"/>
      <c r="D84" s="39"/>
      <c r="E84" s="80"/>
    </row>
    <row r="85" spans="2:5" s="8" customFormat="1" ht="12.75">
      <c r="B85" s="96"/>
      <c r="C85" s="39"/>
      <c r="D85" s="39"/>
      <c r="E85" s="80"/>
    </row>
    <row r="86" spans="2:5" s="8" customFormat="1" ht="12.75">
      <c r="B86" s="96"/>
      <c r="C86" s="39"/>
      <c r="D86" s="39"/>
      <c r="E86" s="80"/>
    </row>
    <row r="87" spans="2:5" s="8" customFormat="1" ht="12.75">
      <c r="B87" s="96"/>
      <c r="C87" s="39"/>
      <c r="D87" s="39"/>
      <c r="E87" s="80"/>
    </row>
    <row r="88" spans="2:5" s="8" customFormat="1" ht="12.75">
      <c r="B88" s="96"/>
      <c r="C88" s="39"/>
      <c r="D88" s="39"/>
      <c r="E88" s="80"/>
    </row>
    <row r="89" spans="2:5" s="8" customFormat="1" ht="12.75">
      <c r="B89" s="96"/>
      <c r="C89" s="39"/>
      <c r="D89" s="39"/>
      <c r="E89" s="80"/>
    </row>
    <row r="90" spans="2:5" s="8" customFormat="1" ht="12.75">
      <c r="B90" s="96"/>
      <c r="C90" s="39"/>
      <c r="D90" s="39"/>
      <c r="E90" s="80"/>
    </row>
    <row r="91" spans="2:5" s="8" customFormat="1" ht="12.75">
      <c r="B91" s="96"/>
      <c r="C91" s="39"/>
      <c r="D91" s="39"/>
      <c r="E91" s="80"/>
    </row>
    <row r="92" spans="2:5" s="8" customFormat="1" ht="12.75">
      <c r="B92" s="96"/>
      <c r="C92" s="39"/>
      <c r="D92" s="39"/>
      <c r="E92" s="80"/>
    </row>
    <row r="93" spans="2:5" s="8" customFormat="1" ht="12.75">
      <c r="B93" s="96"/>
      <c r="C93" s="39"/>
      <c r="D93" s="39"/>
      <c r="E93" s="80"/>
    </row>
    <row r="94" spans="2:5" s="8" customFormat="1" ht="12.75">
      <c r="B94" s="96"/>
      <c r="C94" s="39"/>
      <c r="D94" s="39"/>
      <c r="E94" s="80"/>
    </row>
    <row r="95" spans="2:5" s="8" customFormat="1" ht="12.75">
      <c r="B95" s="96"/>
      <c r="C95" s="39"/>
      <c r="D95" s="39"/>
      <c r="E95" s="80"/>
    </row>
    <row r="96" spans="2:5" s="8" customFormat="1" ht="12.75">
      <c r="B96" s="96"/>
      <c r="C96" s="39"/>
      <c r="D96" s="39"/>
      <c r="E96" s="80"/>
    </row>
    <row r="97" spans="2:5" s="8" customFormat="1" ht="12.75">
      <c r="B97" s="96"/>
      <c r="C97" s="39"/>
      <c r="D97" s="39"/>
      <c r="E97" s="80"/>
    </row>
    <row r="98" spans="2:5" s="8" customFormat="1" ht="12.75">
      <c r="B98" s="96"/>
      <c r="C98" s="39"/>
      <c r="D98" s="39"/>
      <c r="E98" s="80"/>
    </row>
    <row r="99" spans="2:5" s="8" customFormat="1" ht="12.75">
      <c r="B99" s="96"/>
      <c r="C99" s="39"/>
      <c r="D99" s="39"/>
      <c r="E99" s="80"/>
    </row>
    <row r="100" spans="2:5" s="8" customFormat="1" ht="12.75">
      <c r="B100" s="96"/>
      <c r="C100" s="39"/>
      <c r="D100" s="39"/>
      <c r="E100" s="80"/>
    </row>
    <row r="101" spans="2:5" s="8" customFormat="1" ht="12.75">
      <c r="B101" s="96"/>
      <c r="C101" s="39"/>
      <c r="D101" s="39"/>
      <c r="E101" s="80"/>
    </row>
    <row r="102" spans="2:5" s="8" customFormat="1" ht="12.75">
      <c r="B102" s="96"/>
      <c r="C102" s="39"/>
      <c r="D102" s="39"/>
      <c r="E102" s="80"/>
    </row>
    <row r="103" spans="2:5" s="8" customFormat="1" ht="12.75">
      <c r="B103" s="96"/>
      <c r="C103" s="39"/>
      <c r="D103" s="39"/>
      <c r="E103" s="80"/>
    </row>
    <row r="104" spans="2:5" s="8" customFormat="1" ht="12.75">
      <c r="B104" s="96"/>
      <c r="C104" s="39"/>
      <c r="D104" s="39"/>
      <c r="E104" s="80"/>
    </row>
    <row r="105" spans="2:5" s="8" customFormat="1" ht="12.75">
      <c r="B105" s="96"/>
      <c r="C105" s="39"/>
      <c r="D105" s="39"/>
      <c r="E105" s="80"/>
    </row>
    <row r="106" spans="2:5" s="8" customFormat="1" ht="12.75">
      <c r="B106" s="96"/>
      <c r="C106" s="39"/>
      <c r="D106" s="39"/>
      <c r="E106" s="80"/>
    </row>
    <row r="107" spans="2:5" s="8" customFormat="1" ht="12.75">
      <c r="B107" s="96"/>
      <c r="C107" s="39"/>
      <c r="D107" s="39"/>
      <c r="E107" s="80"/>
    </row>
    <row r="108" spans="2:5" s="8" customFormat="1" ht="12.75">
      <c r="B108" s="96"/>
      <c r="C108" s="39"/>
      <c r="D108" s="39"/>
      <c r="E108" s="80"/>
    </row>
    <row r="109" spans="2:5" s="8" customFormat="1" ht="12.75">
      <c r="B109" s="96"/>
      <c r="C109" s="39"/>
      <c r="D109" s="39"/>
      <c r="E109" s="80"/>
    </row>
    <row r="110" spans="2:5" s="8" customFormat="1" ht="12.75">
      <c r="B110" s="96"/>
      <c r="C110" s="39"/>
      <c r="D110" s="39"/>
      <c r="E110" s="80"/>
    </row>
    <row r="111" spans="2:5" s="8" customFormat="1" ht="12.75">
      <c r="B111" s="96"/>
      <c r="C111" s="39"/>
      <c r="D111" s="39"/>
      <c r="E111" s="80"/>
    </row>
    <row r="112" spans="2:5" s="8" customFormat="1" ht="12.75">
      <c r="B112" s="96"/>
      <c r="C112" s="39"/>
      <c r="D112" s="39"/>
      <c r="E112" s="80"/>
    </row>
    <row r="113" spans="2:5" s="8" customFormat="1" ht="12.75">
      <c r="B113" s="96"/>
      <c r="C113" s="39"/>
      <c r="D113" s="39"/>
      <c r="E113" s="80"/>
    </row>
    <row r="114" spans="2:5" s="8" customFormat="1" ht="12.75">
      <c r="B114" s="96"/>
      <c r="C114" s="39"/>
      <c r="D114" s="39"/>
      <c r="E114" s="80"/>
    </row>
    <row r="115" spans="2:5" s="8" customFormat="1" ht="12.75">
      <c r="B115" s="96"/>
      <c r="C115" s="39"/>
      <c r="D115" s="39"/>
      <c r="E115" s="80"/>
    </row>
    <row r="116" spans="2:5" s="8" customFormat="1" ht="12.75">
      <c r="B116" s="96"/>
      <c r="C116" s="39"/>
      <c r="D116" s="39"/>
      <c r="E116" s="80"/>
    </row>
    <row r="117" spans="2:5" s="8" customFormat="1" ht="12.75">
      <c r="B117" s="96"/>
      <c r="C117" s="39"/>
      <c r="D117" s="39"/>
      <c r="E117" s="80"/>
    </row>
    <row r="118" spans="2:5" s="8" customFormat="1" ht="12.75">
      <c r="B118" s="96"/>
      <c r="C118" s="39"/>
      <c r="D118" s="39"/>
      <c r="E118" s="80"/>
    </row>
    <row r="119" spans="2:5" s="8" customFormat="1" ht="12.75">
      <c r="B119" s="96"/>
      <c r="C119" s="39"/>
      <c r="D119" s="39"/>
      <c r="E119" s="80"/>
    </row>
    <row r="120" spans="2:5" s="8" customFormat="1" ht="12.75">
      <c r="B120" s="96"/>
      <c r="C120" s="39"/>
      <c r="D120" s="39"/>
      <c r="E120" s="80"/>
    </row>
    <row r="121" spans="2:5" s="8" customFormat="1" ht="12.75">
      <c r="B121" s="96"/>
      <c r="C121" s="39"/>
      <c r="D121" s="39"/>
      <c r="E121" s="80"/>
    </row>
    <row r="122" spans="2:5" s="8" customFormat="1" ht="12.75">
      <c r="B122" s="96"/>
      <c r="C122" s="39"/>
      <c r="D122" s="39"/>
      <c r="E122" s="80"/>
    </row>
    <row r="123" spans="2:5" s="8" customFormat="1" ht="12.75">
      <c r="B123" s="96"/>
      <c r="C123" s="39"/>
      <c r="D123" s="39"/>
      <c r="E123" s="80"/>
    </row>
    <row r="124" spans="2:5" s="8" customFormat="1" ht="12.75">
      <c r="B124" s="96"/>
      <c r="C124" s="39"/>
      <c r="D124" s="39"/>
      <c r="E124" s="80"/>
    </row>
    <row r="125" spans="2:5" s="8" customFormat="1" ht="12.75">
      <c r="B125" s="96"/>
      <c r="C125" s="39"/>
      <c r="D125" s="39"/>
      <c r="E125" s="80"/>
    </row>
    <row r="126" spans="2:5" s="8" customFormat="1" ht="12.75">
      <c r="B126" s="96"/>
      <c r="C126" s="39"/>
      <c r="D126" s="39"/>
      <c r="E126" s="80"/>
    </row>
    <row r="127" spans="2:5" s="8" customFormat="1" ht="12.75">
      <c r="B127" s="96"/>
      <c r="C127" s="39"/>
      <c r="D127" s="39"/>
      <c r="E127" s="80"/>
    </row>
    <row r="128" spans="2:5" s="8" customFormat="1" ht="12.75">
      <c r="B128" s="96"/>
      <c r="C128" s="39"/>
      <c r="D128" s="39"/>
      <c r="E128" s="80"/>
    </row>
    <row r="129" spans="2:5" s="8" customFormat="1" ht="12.75">
      <c r="B129" s="96"/>
      <c r="C129" s="39"/>
      <c r="D129" s="39"/>
      <c r="E129" s="80"/>
    </row>
    <row r="130" spans="2:5" s="8" customFormat="1" ht="12.75">
      <c r="B130" s="96"/>
      <c r="C130" s="39"/>
      <c r="D130" s="39"/>
      <c r="E130" s="80"/>
    </row>
    <row r="131" spans="2:5" s="8" customFormat="1" ht="12.75">
      <c r="B131" s="96"/>
      <c r="C131" s="39"/>
      <c r="D131" s="39"/>
      <c r="E131" s="80"/>
    </row>
    <row r="132" spans="2:5" s="8" customFormat="1" ht="12.75">
      <c r="B132" s="96"/>
      <c r="C132" s="39"/>
      <c r="D132" s="39"/>
      <c r="E132" s="80"/>
    </row>
    <row r="133" spans="2:5" s="8" customFormat="1" ht="12.75">
      <c r="B133" s="96"/>
      <c r="C133" s="39"/>
      <c r="D133" s="39"/>
      <c r="E133" s="80"/>
    </row>
    <row r="134" spans="2:5" s="8" customFormat="1" ht="12.75">
      <c r="B134" s="96"/>
      <c r="C134" s="39"/>
      <c r="D134" s="39"/>
      <c r="E134" s="80"/>
    </row>
    <row r="135" spans="2:5" s="8" customFormat="1" ht="12.75">
      <c r="B135" s="96"/>
      <c r="C135" s="39"/>
      <c r="D135" s="39"/>
      <c r="E135" s="80"/>
    </row>
    <row r="136" spans="2:5" s="8" customFormat="1" ht="12.75">
      <c r="B136" s="96"/>
      <c r="C136" s="39"/>
      <c r="D136" s="39"/>
      <c r="E136" s="80"/>
    </row>
    <row r="137" spans="2:5" s="8" customFormat="1" ht="12.75">
      <c r="B137" s="96"/>
      <c r="C137" s="39"/>
      <c r="D137" s="39"/>
      <c r="E137" s="80"/>
    </row>
    <row r="138" spans="2:5" s="8" customFormat="1" ht="12.75">
      <c r="B138" s="96"/>
      <c r="C138" s="39"/>
      <c r="D138" s="39"/>
      <c r="E138" s="80"/>
    </row>
    <row r="139" spans="2:5" s="8" customFormat="1" ht="12.75">
      <c r="B139" s="96"/>
      <c r="C139" s="39"/>
      <c r="D139" s="39"/>
      <c r="E139" s="80"/>
    </row>
    <row r="140" spans="2:5" s="8" customFormat="1" ht="12.75">
      <c r="B140" s="96"/>
      <c r="C140" s="39"/>
      <c r="D140" s="39"/>
      <c r="E140" s="80"/>
    </row>
    <row r="141" spans="2:5" s="8" customFormat="1" ht="12.75">
      <c r="B141" s="96"/>
      <c r="C141" s="39"/>
      <c r="D141" s="39"/>
      <c r="E141" s="80"/>
    </row>
    <row r="142" spans="2:5" s="8" customFormat="1" ht="12.75">
      <c r="B142" s="96"/>
      <c r="C142" s="39"/>
      <c r="D142" s="39"/>
      <c r="E142" s="80"/>
    </row>
    <row r="143" spans="2:5" s="8" customFormat="1" ht="12.75">
      <c r="B143" s="96"/>
      <c r="C143" s="39"/>
      <c r="D143" s="39"/>
      <c r="E143" s="80"/>
    </row>
    <row r="144" spans="2:5" s="8" customFormat="1" ht="12.75">
      <c r="B144" s="96"/>
      <c r="C144" s="39"/>
      <c r="D144" s="39"/>
      <c r="E144" s="80"/>
    </row>
    <row r="145" spans="2:5" s="8" customFormat="1" ht="12.75">
      <c r="B145" s="96"/>
      <c r="C145" s="39"/>
      <c r="D145" s="39"/>
      <c r="E145" s="80"/>
    </row>
    <row r="146" spans="2:5" s="8" customFormat="1" ht="12.75">
      <c r="B146" s="96"/>
      <c r="C146" s="39"/>
      <c r="D146" s="39"/>
      <c r="E146" s="80"/>
    </row>
    <row r="147" spans="2:5" s="8" customFormat="1" ht="12.75">
      <c r="B147" s="96"/>
      <c r="C147" s="39"/>
      <c r="D147" s="39"/>
      <c r="E147" s="80"/>
    </row>
    <row r="148" spans="2:5" s="8" customFormat="1" ht="12.75">
      <c r="B148" s="96"/>
      <c r="C148" s="39"/>
      <c r="D148" s="39"/>
      <c r="E148" s="80"/>
    </row>
    <row r="149" spans="2:5" s="8" customFormat="1" ht="12.75">
      <c r="B149" s="96"/>
      <c r="C149" s="39"/>
      <c r="D149" s="39"/>
      <c r="E149" s="80"/>
    </row>
    <row r="150" spans="2:5" s="8" customFormat="1" ht="12.75">
      <c r="B150" s="96"/>
      <c r="C150" s="39"/>
      <c r="D150" s="39"/>
      <c r="E150" s="80"/>
    </row>
    <row r="151" spans="2:5" s="8" customFormat="1" ht="12.75">
      <c r="B151" s="96"/>
      <c r="C151" s="39"/>
      <c r="D151" s="39"/>
      <c r="E151" s="80"/>
    </row>
    <row r="152" spans="2:5" s="8" customFormat="1" ht="12.75">
      <c r="B152" s="96"/>
      <c r="C152" s="39"/>
      <c r="D152" s="39"/>
      <c r="E152" s="80"/>
    </row>
    <row r="153" spans="2:5" s="8" customFormat="1" ht="12.75">
      <c r="B153" s="96"/>
      <c r="C153" s="39"/>
      <c r="D153" s="39"/>
      <c r="E153" s="80"/>
    </row>
    <row r="154" spans="2:5" s="8" customFormat="1" ht="12.75">
      <c r="B154" s="96"/>
      <c r="C154" s="39"/>
      <c r="D154" s="39"/>
      <c r="E154" s="80"/>
    </row>
    <row r="155" spans="2:5" s="8" customFormat="1" ht="12.75">
      <c r="B155" s="96"/>
      <c r="C155" s="39"/>
      <c r="D155" s="39"/>
      <c r="E155" s="80"/>
    </row>
    <row r="156" spans="2:5" s="8" customFormat="1" ht="12.75">
      <c r="B156" s="96"/>
      <c r="C156" s="39"/>
      <c r="D156" s="39"/>
      <c r="E156" s="80"/>
    </row>
    <row r="157" spans="2:5" s="8" customFormat="1" ht="12.75">
      <c r="B157" s="96"/>
      <c r="C157" s="39"/>
      <c r="D157" s="39"/>
      <c r="E157" s="80"/>
    </row>
    <row r="158" spans="2:5" s="8" customFormat="1" ht="12.75">
      <c r="B158" s="96"/>
      <c r="C158" s="39"/>
      <c r="D158" s="39"/>
      <c r="E158" s="80"/>
    </row>
    <row r="159" spans="2:5" s="8" customFormat="1" ht="12.75">
      <c r="B159" s="96"/>
      <c r="C159" s="39"/>
      <c r="D159" s="39"/>
      <c r="E159" s="80"/>
    </row>
    <row r="160" spans="2:5" s="8" customFormat="1" ht="12.75">
      <c r="B160" s="96"/>
      <c r="C160" s="39"/>
      <c r="D160" s="39"/>
      <c r="E160" s="80"/>
    </row>
    <row r="161" spans="2:5" s="8" customFormat="1" ht="12.75">
      <c r="B161" s="96"/>
      <c r="C161" s="39"/>
      <c r="D161" s="39"/>
      <c r="E161" s="80"/>
    </row>
    <row r="162" spans="2:5" s="8" customFormat="1" ht="12.75">
      <c r="B162" s="96"/>
      <c r="C162" s="39"/>
      <c r="D162" s="39"/>
      <c r="E162" s="80"/>
    </row>
    <row r="163" spans="2:5" s="8" customFormat="1" ht="12.75">
      <c r="B163" s="96"/>
      <c r="C163" s="39"/>
      <c r="D163" s="39"/>
      <c r="E163" s="80"/>
    </row>
    <row r="164" spans="2:5" s="8" customFormat="1" ht="12.75">
      <c r="B164" s="96"/>
      <c r="C164" s="39"/>
      <c r="D164" s="39"/>
      <c r="E164" s="80"/>
    </row>
    <row r="165" spans="2:5" s="8" customFormat="1" ht="12.75">
      <c r="B165" s="96"/>
      <c r="C165" s="39"/>
      <c r="D165" s="39"/>
      <c r="E165" s="80"/>
    </row>
    <row r="166" spans="2:5" s="8" customFormat="1" ht="12.75">
      <c r="B166" s="96"/>
      <c r="C166" s="39"/>
      <c r="D166" s="39"/>
      <c r="E166" s="80"/>
    </row>
    <row r="167" spans="2:5" s="8" customFormat="1" ht="12.75">
      <c r="B167" s="96"/>
      <c r="C167" s="39"/>
      <c r="D167" s="39"/>
      <c r="E167" s="80"/>
    </row>
    <row r="168" spans="2:5" s="8" customFormat="1" ht="12.75">
      <c r="B168" s="96"/>
      <c r="C168" s="39"/>
      <c r="D168" s="39"/>
      <c r="E168" s="80"/>
    </row>
    <row r="169" spans="2:5" s="8" customFormat="1" ht="12.75">
      <c r="B169" s="96"/>
      <c r="C169" s="39"/>
      <c r="D169" s="39"/>
      <c r="E169" s="80"/>
    </row>
    <row r="170" spans="2:5" s="8" customFormat="1" ht="12.75">
      <c r="B170" s="96"/>
      <c r="C170" s="39"/>
      <c r="D170" s="39"/>
      <c r="E170" s="80"/>
    </row>
    <row r="171" spans="2:5" s="8" customFormat="1" ht="12.75">
      <c r="B171" s="96"/>
      <c r="C171" s="39"/>
      <c r="D171" s="39"/>
      <c r="E171" s="80"/>
    </row>
    <row r="172" spans="2:5" s="8" customFormat="1" ht="12.75">
      <c r="B172" s="96"/>
      <c r="C172" s="39"/>
      <c r="D172" s="39"/>
      <c r="E172" s="80"/>
    </row>
    <row r="173" spans="2:5" s="8" customFormat="1" ht="12.75">
      <c r="B173" s="96"/>
      <c r="C173" s="39"/>
      <c r="D173" s="39"/>
      <c r="E173" s="80"/>
    </row>
    <row r="174" spans="2:5" s="8" customFormat="1" ht="12.75">
      <c r="B174" s="96"/>
      <c r="C174" s="39"/>
      <c r="D174" s="39"/>
      <c r="E174" s="80"/>
    </row>
    <row r="175" spans="2:5" s="8" customFormat="1" ht="12.75">
      <c r="B175" s="96"/>
      <c r="C175" s="39"/>
      <c r="D175" s="39"/>
      <c r="E175" s="80"/>
    </row>
    <row r="176" spans="2:5" s="8" customFormat="1" ht="12.75">
      <c r="B176" s="96"/>
      <c r="C176" s="39"/>
      <c r="D176" s="39"/>
      <c r="E176" s="80"/>
    </row>
    <row r="177" spans="2:5" s="8" customFormat="1" ht="12.75">
      <c r="B177" s="96"/>
      <c r="C177" s="39"/>
      <c r="D177" s="39"/>
      <c r="E177" s="80"/>
    </row>
    <row r="178" spans="2:5" s="8" customFormat="1" ht="12.75">
      <c r="B178" s="96"/>
      <c r="C178" s="39"/>
      <c r="D178" s="39"/>
      <c r="E178" s="80"/>
    </row>
    <row r="179" spans="2:5" s="8" customFormat="1" ht="12.75">
      <c r="B179" s="96"/>
      <c r="C179" s="39"/>
      <c r="D179" s="39"/>
      <c r="E179" s="80"/>
    </row>
    <row r="180" spans="2:5" s="8" customFormat="1" ht="12.75">
      <c r="B180" s="96"/>
      <c r="C180" s="39"/>
      <c r="D180" s="39"/>
      <c r="E180" s="80"/>
    </row>
    <row r="181" spans="2:5" s="8" customFormat="1" ht="12.75">
      <c r="B181" s="96"/>
      <c r="C181" s="39"/>
      <c r="D181" s="39"/>
      <c r="E181" s="80"/>
    </row>
    <row r="182" spans="2:5" s="8" customFormat="1" ht="12.75">
      <c r="B182" s="96"/>
      <c r="C182" s="39"/>
      <c r="D182" s="39"/>
      <c r="E182" s="80"/>
    </row>
    <row r="183" spans="2:5" s="8" customFormat="1" ht="12.75">
      <c r="B183" s="96"/>
      <c r="C183" s="39"/>
      <c r="D183" s="39"/>
      <c r="E183" s="80"/>
    </row>
    <row r="184" spans="2:5" s="8" customFormat="1" ht="12.75">
      <c r="B184" s="96"/>
      <c r="C184" s="39"/>
      <c r="D184" s="39"/>
      <c r="E184" s="80"/>
    </row>
    <row r="185" spans="2:5" s="8" customFormat="1" ht="12.75">
      <c r="B185" s="96"/>
      <c r="C185" s="39"/>
      <c r="D185" s="39"/>
      <c r="E185" s="80"/>
    </row>
    <row r="186" spans="2:5" s="8" customFormat="1" ht="12.75">
      <c r="B186" s="96"/>
      <c r="C186" s="39"/>
      <c r="D186" s="39"/>
      <c r="E186" s="80"/>
    </row>
    <row r="187" spans="2:5" s="8" customFormat="1" ht="12.75">
      <c r="B187" s="96"/>
      <c r="C187" s="39"/>
      <c r="D187" s="39"/>
      <c r="E187" s="80"/>
    </row>
    <row r="188" spans="2:5" s="8" customFormat="1" ht="12.75">
      <c r="B188" s="96"/>
      <c r="C188" s="39"/>
      <c r="D188" s="39"/>
      <c r="E188" s="80"/>
    </row>
    <row r="189" spans="2:5" s="8" customFormat="1" ht="12.75">
      <c r="B189" s="96"/>
      <c r="C189" s="39"/>
      <c r="D189" s="39"/>
      <c r="E189" s="80"/>
    </row>
    <row r="190" spans="2:5" s="8" customFormat="1" ht="12.75">
      <c r="B190" s="96"/>
      <c r="C190" s="39"/>
      <c r="D190" s="39"/>
      <c r="E190" s="80"/>
    </row>
    <row r="191" spans="2:5" s="8" customFormat="1" ht="12.75">
      <c r="B191" s="96"/>
      <c r="C191" s="39"/>
      <c r="D191" s="39"/>
      <c r="E191" s="80"/>
    </row>
    <row r="192" spans="2:5" s="8" customFormat="1" ht="12.75">
      <c r="B192" s="96"/>
      <c r="C192" s="39"/>
      <c r="D192" s="39"/>
      <c r="E192" s="80"/>
    </row>
    <row r="193" spans="2:5" s="8" customFormat="1" ht="12.75">
      <c r="B193" s="96"/>
      <c r="C193" s="39"/>
      <c r="D193" s="39"/>
      <c r="E193" s="80"/>
    </row>
    <row r="194" spans="2:5" s="8" customFormat="1" ht="12.75">
      <c r="B194" s="96"/>
      <c r="C194" s="39"/>
      <c r="D194" s="39"/>
      <c r="E194" s="80"/>
    </row>
    <row r="195" spans="2:5" s="8" customFormat="1" ht="12.75">
      <c r="B195" s="96"/>
      <c r="C195" s="39"/>
      <c r="D195" s="39"/>
      <c r="E195" s="80"/>
    </row>
    <row r="196" spans="2:5" s="8" customFormat="1" ht="12.75">
      <c r="B196" s="96"/>
      <c r="C196" s="39"/>
      <c r="D196" s="39"/>
      <c r="E196" s="80"/>
    </row>
    <row r="197" spans="2:5" s="8" customFormat="1" ht="12.75">
      <c r="B197" s="96"/>
      <c r="C197" s="39"/>
      <c r="D197" s="39"/>
      <c r="E197" s="80"/>
    </row>
    <row r="198" spans="2:5" s="8" customFormat="1" ht="12.75">
      <c r="B198" s="96"/>
      <c r="C198" s="39"/>
      <c r="D198" s="39"/>
      <c r="E198" s="80"/>
    </row>
    <row r="199" spans="2:5" s="8" customFormat="1" ht="12.75">
      <c r="B199" s="96"/>
      <c r="C199" s="39"/>
      <c r="D199" s="39"/>
      <c r="E199" s="80"/>
    </row>
    <row r="200" spans="2:5" s="8" customFormat="1" ht="12.75">
      <c r="B200" s="96"/>
      <c r="C200" s="39"/>
      <c r="D200" s="39"/>
      <c r="E200" s="80"/>
    </row>
    <row r="201" spans="2:5" s="8" customFormat="1" ht="12.75">
      <c r="B201" s="96"/>
      <c r="C201" s="39"/>
      <c r="D201" s="39"/>
      <c r="E201" s="80"/>
    </row>
    <row r="202" spans="2:5" s="8" customFormat="1" ht="12.75">
      <c r="B202" s="96"/>
      <c r="C202" s="39"/>
      <c r="D202" s="39"/>
      <c r="E202" s="80"/>
    </row>
    <row r="203" spans="2:5" s="8" customFormat="1" ht="12.75">
      <c r="B203" s="96"/>
      <c r="C203" s="39"/>
      <c r="D203" s="39"/>
      <c r="E203" s="80"/>
    </row>
    <row r="204" spans="2:5" s="8" customFormat="1" ht="12.75">
      <c r="B204" s="96"/>
      <c r="C204" s="39"/>
      <c r="D204" s="39"/>
      <c r="E204" s="80"/>
    </row>
    <row r="205" spans="2:5" s="8" customFormat="1" ht="12.75">
      <c r="B205" s="96"/>
      <c r="C205" s="39"/>
      <c r="D205" s="39"/>
      <c r="E205" s="80"/>
    </row>
    <row r="206" spans="2:5" s="8" customFormat="1" ht="12.75">
      <c r="B206" s="96"/>
      <c r="C206" s="39"/>
      <c r="D206" s="39"/>
      <c r="E206" s="80"/>
    </row>
    <row r="207" spans="2:5" s="8" customFormat="1" ht="12.75">
      <c r="B207" s="96"/>
      <c r="C207" s="39"/>
      <c r="D207" s="39"/>
      <c r="E207" s="80"/>
    </row>
    <row r="208" spans="2:5" s="8" customFormat="1" ht="12.75">
      <c r="B208" s="96"/>
      <c r="C208" s="39"/>
      <c r="D208" s="39"/>
      <c r="E208" s="80"/>
    </row>
    <row r="209" spans="2:5" s="8" customFormat="1" ht="12.75">
      <c r="B209" s="96"/>
      <c r="C209" s="39"/>
      <c r="D209" s="39"/>
      <c r="E209" s="80"/>
    </row>
    <row r="210" spans="2:5" s="8" customFormat="1" ht="12.75">
      <c r="B210" s="96"/>
      <c r="C210" s="39"/>
      <c r="D210" s="39"/>
      <c r="E210" s="80"/>
    </row>
    <row r="211" spans="2:5" s="8" customFormat="1" ht="12.75">
      <c r="B211" s="96"/>
      <c r="C211" s="39"/>
      <c r="D211" s="39"/>
      <c r="E211" s="80"/>
    </row>
    <row r="212" spans="2:5" s="8" customFormat="1" ht="12.75">
      <c r="B212" s="96"/>
      <c r="C212" s="39"/>
      <c r="D212" s="39"/>
      <c r="E212" s="80"/>
    </row>
    <row r="213" spans="2:5" s="8" customFormat="1" ht="12.75">
      <c r="B213" s="96"/>
      <c r="C213" s="39"/>
      <c r="D213" s="39"/>
      <c r="E213" s="80"/>
    </row>
    <row r="214" spans="2:5" s="8" customFormat="1" ht="12.75">
      <c r="B214" s="96"/>
      <c r="C214" s="39"/>
      <c r="D214" s="39"/>
      <c r="E214" s="80"/>
    </row>
    <row r="215" spans="2:5" s="8" customFormat="1" ht="12.75">
      <c r="B215" s="96"/>
      <c r="C215" s="39"/>
      <c r="D215" s="39"/>
      <c r="E215" s="80"/>
    </row>
    <row r="216" spans="2:5" s="8" customFormat="1" ht="12.75">
      <c r="B216" s="96"/>
      <c r="C216" s="39"/>
      <c r="D216" s="39"/>
      <c r="E216" s="80"/>
    </row>
    <row r="217" spans="2:5" s="8" customFormat="1" ht="12.75">
      <c r="B217" s="96"/>
      <c r="C217" s="39"/>
      <c r="D217" s="39"/>
      <c r="E217" s="80"/>
    </row>
    <row r="218" spans="2:5" s="8" customFormat="1" ht="12.75">
      <c r="B218" s="96"/>
      <c r="C218" s="39"/>
      <c r="D218" s="39"/>
      <c r="E218" s="80"/>
    </row>
    <row r="219" spans="2:5" s="8" customFormat="1" ht="12.75">
      <c r="B219" s="96"/>
      <c r="C219" s="39"/>
      <c r="D219" s="39"/>
      <c r="E219" s="80"/>
    </row>
    <row r="220" spans="2:5" s="8" customFormat="1" ht="12.75">
      <c r="B220" s="96"/>
      <c r="C220" s="39"/>
      <c r="D220" s="39"/>
      <c r="E220" s="80"/>
    </row>
    <row r="221" spans="2:5" s="8" customFormat="1" ht="12.75">
      <c r="B221" s="96"/>
      <c r="C221" s="39"/>
      <c r="D221" s="39"/>
      <c r="E221" s="80"/>
    </row>
    <row r="222" spans="2:5" s="8" customFormat="1" ht="12.75">
      <c r="B222" s="96"/>
      <c r="C222" s="39"/>
      <c r="D222" s="39"/>
      <c r="E222" s="80"/>
    </row>
    <row r="223" spans="2:5" s="8" customFormat="1" ht="12.75">
      <c r="B223" s="96"/>
      <c r="C223" s="39"/>
      <c r="D223" s="39"/>
      <c r="E223" s="80"/>
    </row>
    <row r="224" spans="2:5" s="8" customFormat="1" ht="12.75">
      <c r="B224" s="96"/>
      <c r="C224" s="39"/>
      <c r="D224" s="39"/>
      <c r="E224" s="80"/>
    </row>
    <row r="225" spans="2:5" s="8" customFormat="1" ht="12.75">
      <c r="B225" s="96"/>
      <c r="C225" s="39"/>
      <c r="D225" s="39"/>
      <c r="E225" s="80"/>
    </row>
    <row r="226" spans="2:5" s="8" customFormat="1" ht="12.75">
      <c r="B226" s="96"/>
      <c r="C226" s="39"/>
      <c r="D226" s="39"/>
      <c r="E226" s="80"/>
    </row>
    <row r="227" spans="2:5" s="8" customFormat="1" ht="12.75">
      <c r="B227" s="96"/>
      <c r="C227" s="39"/>
      <c r="D227" s="39"/>
      <c r="E227" s="80"/>
    </row>
    <row r="228" spans="2:5" s="8" customFormat="1" ht="12.75">
      <c r="B228" s="96"/>
      <c r="C228" s="39"/>
      <c r="D228" s="39"/>
      <c r="E228" s="80"/>
    </row>
    <row r="229" spans="2:5" s="8" customFormat="1" ht="12.75">
      <c r="B229" s="96"/>
      <c r="C229" s="39"/>
      <c r="D229" s="39"/>
      <c r="E229" s="80"/>
    </row>
    <row r="230" spans="2:5" s="8" customFormat="1" ht="12.75">
      <c r="B230" s="96"/>
      <c r="C230" s="39"/>
      <c r="D230" s="39"/>
      <c r="E230" s="80"/>
    </row>
    <row r="231" spans="2:5" s="8" customFormat="1" ht="12.75">
      <c r="B231" s="96"/>
      <c r="C231" s="39"/>
      <c r="D231" s="39"/>
      <c r="E231" s="80"/>
    </row>
    <row r="232" spans="2:5" s="8" customFormat="1" ht="12.75">
      <c r="B232" s="96"/>
      <c r="C232" s="39"/>
      <c r="D232" s="39"/>
      <c r="E232" s="80"/>
    </row>
    <row r="233" spans="2:5" s="8" customFormat="1" ht="12.75">
      <c r="B233" s="96"/>
      <c r="C233" s="39"/>
      <c r="D233" s="39"/>
      <c r="E233" s="80"/>
    </row>
    <row r="234" spans="2:5" s="8" customFormat="1" ht="12.75">
      <c r="B234" s="96"/>
      <c r="C234" s="39"/>
      <c r="D234" s="39"/>
      <c r="E234" s="80"/>
    </row>
    <row r="235" spans="2:5" s="8" customFormat="1" ht="12.75">
      <c r="B235" s="96"/>
      <c r="C235" s="39"/>
      <c r="D235" s="39"/>
      <c r="E235" s="80"/>
    </row>
    <row r="236" spans="2:5" s="8" customFormat="1" ht="12.75">
      <c r="B236" s="96"/>
      <c r="C236" s="39"/>
      <c r="D236" s="39"/>
      <c r="E236" s="80"/>
    </row>
    <row r="237" spans="2:5" s="8" customFormat="1" ht="12.75">
      <c r="B237" s="96"/>
      <c r="C237" s="39"/>
      <c r="D237" s="39"/>
      <c r="E237" s="80"/>
    </row>
    <row r="238" spans="2:5" s="8" customFormat="1" ht="12.75">
      <c r="B238" s="96"/>
      <c r="C238" s="39"/>
      <c r="D238" s="39"/>
      <c r="E238" s="80"/>
    </row>
    <row r="239" spans="2:5" s="8" customFormat="1" ht="12.75">
      <c r="B239" s="96"/>
      <c r="C239" s="39"/>
      <c r="D239" s="39"/>
      <c r="E239" s="80"/>
    </row>
    <row r="240" spans="2:5" s="8" customFormat="1" ht="12.75">
      <c r="B240" s="96"/>
      <c r="C240" s="39"/>
      <c r="D240" s="39"/>
      <c r="E240" s="80"/>
    </row>
    <row r="241" spans="2:5" s="8" customFormat="1" ht="12.75">
      <c r="B241" s="96"/>
      <c r="C241" s="39"/>
      <c r="D241" s="39"/>
      <c r="E241" s="80"/>
    </row>
    <row r="242" spans="2:5" s="8" customFormat="1" ht="12.75">
      <c r="B242" s="96"/>
      <c r="C242" s="39"/>
      <c r="D242" s="39"/>
      <c r="E242" s="80"/>
    </row>
    <row r="243" spans="2:5" s="8" customFormat="1" ht="12.75">
      <c r="B243" s="96"/>
      <c r="C243" s="39"/>
      <c r="D243" s="39"/>
      <c r="E243" s="80"/>
    </row>
    <row r="244" spans="2:5" s="8" customFormat="1" ht="12.75">
      <c r="B244" s="96"/>
      <c r="C244" s="39"/>
      <c r="D244" s="39"/>
      <c r="E244" s="80"/>
    </row>
    <row r="245" spans="2:5" s="8" customFormat="1" ht="12.75">
      <c r="B245" s="96"/>
      <c r="C245" s="39"/>
      <c r="D245" s="39"/>
      <c r="E245" s="80"/>
    </row>
    <row r="246" spans="2:5" s="8" customFormat="1" ht="12.75">
      <c r="B246" s="96"/>
      <c r="C246" s="39"/>
      <c r="D246" s="39"/>
      <c r="E246" s="80"/>
    </row>
    <row r="247" spans="2:5" s="8" customFormat="1" ht="12.75">
      <c r="B247" s="96"/>
      <c r="C247" s="39"/>
      <c r="D247" s="39"/>
      <c r="E247" s="80"/>
    </row>
    <row r="248" spans="2:5" s="8" customFormat="1" ht="12.75">
      <c r="B248" s="96"/>
      <c r="C248" s="39"/>
      <c r="D248" s="39"/>
      <c r="E248" s="80"/>
    </row>
    <row r="249" spans="2:5" s="8" customFormat="1" ht="12.75">
      <c r="B249" s="96"/>
      <c r="C249" s="39"/>
      <c r="D249" s="39"/>
      <c r="E249" s="80"/>
    </row>
    <row r="250" spans="2:5" s="8" customFormat="1" ht="12.75">
      <c r="B250" s="96"/>
      <c r="C250" s="39"/>
      <c r="D250" s="39"/>
      <c r="E250" s="80"/>
    </row>
    <row r="251" spans="2:5" s="8" customFormat="1" ht="12.75">
      <c r="B251" s="96"/>
      <c r="C251" s="39"/>
      <c r="D251" s="39"/>
      <c r="E251" s="80"/>
    </row>
    <row r="252" spans="2:5" s="8" customFormat="1" ht="12.75">
      <c r="B252" s="96"/>
      <c r="C252" s="39"/>
      <c r="D252" s="39"/>
      <c r="E252" s="80"/>
    </row>
    <row r="253" spans="2:5" s="8" customFormat="1" ht="12.75">
      <c r="B253" s="96"/>
      <c r="C253" s="39"/>
      <c r="D253" s="39"/>
      <c r="E253" s="80"/>
    </row>
    <row r="254" spans="2:5" s="8" customFormat="1" ht="12.75">
      <c r="B254" s="96"/>
      <c r="C254" s="39"/>
      <c r="D254" s="39"/>
      <c r="E254" s="80"/>
    </row>
    <row r="255" spans="2:5" s="8" customFormat="1" ht="12.75">
      <c r="B255" s="96"/>
      <c r="C255" s="39"/>
      <c r="D255" s="39"/>
      <c r="E255" s="80"/>
    </row>
    <row r="256" spans="2:5" s="8" customFormat="1" ht="12.75">
      <c r="B256" s="96"/>
      <c r="C256" s="39"/>
      <c r="D256" s="39"/>
      <c r="E256" s="80"/>
    </row>
    <row r="257" spans="2:5" s="8" customFormat="1" ht="12.75">
      <c r="B257" s="96"/>
      <c r="C257" s="39"/>
      <c r="D257" s="39"/>
      <c r="E257" s="80"/>
    </row>
    <row r="258" spans="2:5" s="8" customFormat="1" ht="12.75">
      <c r="B258" s="96"/>
      <c r="C258" s="39"/>
      <c r="D258" s="39"/>
      <c r="E258" s="80"/>
    </row>
    <row r="259" spans="2:5" s="8" customFormat="1" ht="12.75">
      <c r="B259" s="96"/>
      <c r="C259" s="39"/>
      <c r="D259" s="39"/>
      <c r="E259" s="80"/>
    </row>
    <row r="260" spans="2:5" s="8" customFormat="1" ht="12.75">
      <c r="B260" s="96"/>
      <c r="C260" s="39"/>
      <c r="D260" s="39"/>
      <c r="E260" s="80"/>
    </row>
    <row r="261" spans="2:5" s="8" customFormat="1" ht="12.75">
      <c r="B261" s="96"/>
      <c r="C261" s="39"/>
      <c r="D261" s="39"/>
      <c r="E261" s="80"/>
    </row>
    <row r="262" spans="2:5" s="8" customFormat="1" ht="12.75">
      <c r="B262" s="96"/>
      <c r="C262" s="39"/>
      <c r="D262" s="39"/>
      <c r="E262" s="80"/>
    </row>
    <row r="263" spans="2:5" s="8" customFormat="1" ht="12.75">
      <c r="B263" s="96"/>
      <c r="C263" s="39"/>
      <c r="D263" s="39"/>
      <c r="E263" s="80"/>
    </row>
    <row r="264" spans="2:5" s="8" customFormat="1" ht="12.75">
      <c r="B264" s="96"/>
      <c r="C264" s="39"/>
      <c r="D264" s="39"/>
      <c r="E264" s="80"/>
    </row>
    <row r="265" spans="2:5" s="8" customFormat="1" ht="12.75">
      <c r="B265" s="96"/>
      <c r="C265" s="39"/>
      <c r="D265" s="39"/>
      <c r="E265" s="80"/>
    </row>
    <row r="266" spans="2:5" s="8" customFormat="1" ht="12.75">
      <c r="B266" s="96"/>
      <c r="C266" s="39"/>
      <c r="D266" s="39"/>
      <c r="E266" s="80"/>
    </row>
    <row r="267" spans="2:5" s="8" customFormat="1" ht="12.75">
      <c r="B267" s="96"/>
      <c r="C267" s="39"/>
      <c r="D267" s="39"/>
      <c r="E267" s="80"/>
    </row>
    <row r="268" spans="2:5" s="8" customFormat="1" ht="12.75">
      <c r="B268" s="96"/>
      <c r="C268" s="39"/>
      <c r="D268" s="39"/>
      <c r="E268" s="80"/>
    </row>
    <row r="269" spans="2:5" s="8" customFormat="1" ht="12.75">
      <c r="B269" s="96"/>
      <c r="C269" s="39"/>
      <c r="D269" s="39"/>
      <c r="E269" s="80"/>
    </row>
    <row r="270" spans="2:5" s="8" customFormat="1" ht="12.75">
      <c r="B270" s="96"/>
      <c r="C270" s="39"/>
      <c r="D270" s="39"/>
      <c r="E270" s="80"/>
    </row>
    <row r="271" spans="2:5" s="8" customFormat="1" ht="12.75">
      <c r="B271" s="96"/>
      <c r="C271" s="39"/>
      <c r="D271" s="39"/>
      <c r="E271" s="80"/>
    </row>
    <row r="272" spans="2:5" s="8" customFormat="1" ht="12.75">
      <c r="B272" s="96"/>
      <c r="C272" s="39"/>
      <c r="D272" s="39"/>
      <c r="E272" s="80"/>
    </row>
    <row r="273" spans="2:5" s="8" customFormat="1" ht="12.75">
      <c r="B273" s="96"/>
      <c r="C273" s="39"/>
      <c r="D273" s="39"/>
      <c r="E273" s="80"/>
    </row>
    <row r="274" spans="2:5" s="8" customFormat="1" ht="12.75">
      <c r="B274" s="96"/>
      <c r="C274" s="39"/>
      <c r="D274" s="39"/>
      <c r="E274" s="80"/>
    </row>
    <row r="275" spans="2:5" s="8" customFormat="1" ht="12.75">
      <c r="B275" s="96"/>
      <c r="C275" s="39"/>
      <c r="D275" s="39"/>
      <c r="E275" s="80"/>
    </row>
    <row r="276" spans="2:5" s="8" customFormat="1" ht="12.75">
      <c r="B276" s="96"/>
      <c r="C276" s="39"/>
      <c r="D276" s="39"/>
      <c r="E276" s="80"/>
    </row>
    <row r="277" spans="2:5" s="8" customFormat="1" ht="12.75">
      <c r="B277" s="96"/>
      <c r="C277" s="39"/>
      <c r="D277" s="39"/>
      <c r="E277" s="80"/>
    </row>
    <row r="278" spans="2:5" s="8" customFormat="1" ht="12.75">
      <c r="B278" s="96"/>
      <c r="C278" s="39"/>
      <c r="D278" s="39"/>
      <c r="E278" s="80"/>
    </row>
    <row r="279" spans="2:5" s="8" customFormat="1" ht="12.75">
      <c r="B279" s="96"/>
      <c r="C279" s="39"/>
      <c r="D279" s="39"/>
      <c r="E279" s="80"/>
    </row>
    <row r="280" spans="2:5" s="8" customFormat="1" ht="12.75">
      <c r="B280" s="96"/>
      <c r="C280" s="39"/>
      <c r="D280" s="39"/>
      <c r="E280" s="80"/>
    </row>
    <row r="281" spans="2:5" s="8" customFormat="1" ht="12.75">
      <c r="B281" s="96"/>
      <c r="C281" s="39"/>
      <c r="D281" s="39"/>
      <c r="E281" s="80"/>
    </row>
    <row r="282" spans="2:5" s="8" customFormat="1" ht="12.75">
      <c r="B282" s="96"/>
      <c r="C282" s="39"/>
      <c r="D282" s="39"/>
      <c r="E282" s="80"/>
    </row>
    <row r="283" spans="2:5" s="8" customFormat="1" ht="12.75">
      <c r="B283" s="96"/>
      <c r="C283" s="39"/>
      <c r="D283" s="39"/>
      <c r="E283" s="80"/>
    </row>
    <row r="284" spans="2:5" s="8" customFormat="1" ht="12.75">
      <c r="B284" s="96"/>
      <c r="C284" s="39"/>
      <c r="D284" s="39"/>
      <c r="E284" s="80"/>
    </row>
    <row r="285" spans="2:5" s="8" customFormat="1" ht="12.75">
      <c r="B285" s="96"/>
      <c r="C285" s="39"/>
      <c r="D285" s="39"/>
      <c r="E285" s="80"/>
    </row>
    <row r="286" spans="2:5" s="8" customFormat="1" ht="12.75">
      <c r="B286" s="96"/>
      <c r="C286" s="39"/>
      <c r="D286" s="39"/>
      <c r="E286" s="80"/>
    </row>
    <row r="287" spans="2:5" s="8" customFormat="1" ht="12.75">
      <c r="B287" s="96"/>
      <c r="C287" s="39"/>
      <c r="D287" s="39"/>
      <c r="E287" s="80"/>
    </row>
    <row r="288" spans="2:5" s="8" customFormat="1" ht="12.75">
      <c r="B288" s="96"/>
      <c r="C288" s="39"/>
      <c r="D288" s="39"/>
      <c r="E288" s="80"/>
    </row>
    <row r="289" spans="2:5" s="8" customFormat="1" ht="12.75">
      <c r="B289" s="96"/>
      <c r="C289" s="39"/>
      <c r="D289" s="39"/>
      <c r="E289" s="80"/>
    </row>
    <row r="290" spans="2:5" s="8" customFormat="1" ht="12.75">
      <c r="B290" s="96"/>
      <c r="C290" s="39"/>
      <c r="D290" s="39"/>
      <c r="E290" s="80"/>
    </row>
    <row r="291" spans="2:5" s="8" customFormat="1" ht="12.75">
      <c r="B291" s="96"/>
      <c r="C291" s="39"/>
      <c r="D291" s="39"/>
      <c r="E291" s="80"/>
    </row>
    <row r="292" spans="2:5" s="8" customFormat="1" ht="12.75">
      <c r="B292" s="96"/>
      <c r="C292" s="39"/>
      <c r="D292" s="39"/>
      <c r="E292" s="80"/>
    </row>
    <row r="293" spans="2:5" s="8" customFormat="1" ht="12.75">
      <c r="B293" s="96"/>
      <c r="C293" s="39"/>
      <c r="D293" s="39"/>
      <c r="E293" s="80"/>
    </row>
    <row r="294" spans="2:5" s="8" customFormat="1" ht="12.75">
      <c r="B294" s="96"/>
      <c r="C294" s="39"/>
      <c r="D294" s="39"/>
      <c r="E294" s="80"/>
    </row>
    <row r="295" spans="2:5" s="8" customFormat="1" ht="12.75">
      <c r="B295" s="96"/>
      <c r="C295" s="39"/>
      <c r="D295" s="39"/>
      <c r="E295" s="80"/>
    </row>
    <row r="296" spans="2:5" s="8" customFormat="1" ht="12.75">
      <c r="B296" s="96"/>
      <c r="C296" s="39"/>
      <c r="D296" s="39"/>
      <c r="E296" s="80"/>
    </row>
    <row r="297" spans="2:5" s="8" customFormat="1" ht="12.75">
      <c r="B297" s="96"/>
      <c r="C297" s="39"/>
      <c r="D297" s="39"/>
      <c r="E297" s="80"/>
    </row>
    <row r="298" spans="2:5" s="8" customFormat="1" ht="12.75">
      <c r="B298" s="96"/>
      <c r="C298" s="39"/>
      <c r="D298" s="39"/>
      <c r="E298" s="80"/>
    </row>
    <row r="299" spans="2:5" s="8" customFormat="1" ht="12.75">
      <c r="B299" s="96"/>
      <c r="C299" s="39"/>
      <c r="D299" s="39"/>
      <c r="E299" s="80"/>
    </row>
    <row r="300" spans="2:5" s="8" customFormat="1" ht="12.75">
      <c r="B300" s="96"/>
      <c r="C300" s="39"/>
      <c r="D300" s="39"/>
      <c r="E300" s="80"/>
    </row>
    <row r="301" spans="2:5" s="8" customFormat="1" ht="12.75">
      <c r="B301" s="96"/>
      <c r="C301" s="39"/>
      <c r="D301" s="39"/>
      <c r="E301" s="80"/>
    </row>
    <row r="302" spans="2:5" s="8" customFormat="1" ht="12.75">
      <c r="B302" s="96"/>
      <c r="C302" s="39"/>
      <c r="D302" s="39"/>
      <c r="E302" s="80"/>
    </row>
    <row r="303" spans="2:5" s="8" customFormat="1" ht="12.75">
      <c r="B303" s="96"/>
      <c r="C303" s="39"/>
      <c r="D303" s="39"/>
      <c r="E303" s="80"/>
    </row>
    <row r="304" spans="2:5" s="8" customFormat="1" ht="12.75">
      <c r="B304" s="96"/>
      <c r="C304" s="39"/>
      <c r="D304" s="39"/>
      <c r="E304" s="80"/>
    </row>
    <row r="305" spans="2:5" s="8" customFormat="1" ht="12.75">
      <c r="B305" s="96"/>
      <c r="C305" s="39"/>
      <c r="D305" s="39"/>
      <c r="E305" s="80"/>
    </row>
    <row r="306" spans="2:5" s="8" customFormat="1" ht="12.75">
      <c r="B306" s="96"/>
      <c r="C306" s="39"/>
      <c r="D306" s="39"/>
      <c r="E306" s="80"/>
    </row>
    <row r="307" spans="2:5" s="8" customFormat="1" ht="12.75">
      <c r="B307" s="96"/>
      <c r="C307" s="39"/>
      <c r="D307" s="39"/>
      <c r="E307" s="80"/>
    </row>
    <row r="308" spans="2:5" s="8" customFormat="1" ht="12.75">
      <c r="B308" s="96"/>
      <c r="C308" s="39"/>
      <c r="D308" s="39"/>
      <c r="E308" s="80"/>
    </row>
    <row r="309" spans="2:5" s="8" customFormat="1" ht="12.75">
      <c r="B309" s="96"/>
      <c r="C309" s="39"/>
      <c r="D309" s="39"/>
      <c r="E309" s="80"/>
    </row>
    <row r="310" spans="2:5" s="8" customFormat="1" ht="12.75">
      <c r="B310" s="96"/>
      <c r="C310" s="39"/>
      <c r="D310" s="39"/>
      <c r="E310" s="80"/>
    </row>
    <row r="311" spans="2:5" s="8" customFormat="1" ht="12.75">
      <c r="B311" s="96"/>
      <c r="C311" s="39"/>
      <c r="D311" s="39"/>
      <c r="E311" s="80"/>
    </row>
    <row r="312" spans="2:5" s="8" customFormat="1" ht="12.75">
      <c r="B312" s="96"/>
      <c r="C312" s="39"/>
      <c r="D312" s="39"/>
      <c r="E312" s="80"/>
    </row>
    <row r="313" spans="2:5" s="8" customFormat="1" ht="12.75">
      <c r="B313" s="96"/>
      <c r="C313" s="39"/>
      <c r="D313" s="39"/>
      <c r="E313" s="80"/>
    </row>
    <row r="314" spans="2:5" s="8" customFormat="1" ht="12.75">
      <c r="B314" s="96"/>
      <c r="C314" s="39"/>
      <c r="D314" s="39"/>
      <c r="E314" s="80"/>
    </row>
    <row r="315" spans="2:5" s="8" customFormat="1" ht="12.75">
      <c r="B315" s="96"/>
      <c r="C315" s="39"/>
      <c r="D315" s="39"/>
      <c r="E315" s="80"/>
    </row>
    <row r="316" spans="2:5" s="8" customFormat="1" ht="12.75">
      <c r="B316" s="96"/>
      <c r="C316" s="39"/>
      <c r="D316" s="39"/>
      <c r="E316" s="80"/>
    </row>
    <row r="317" spans="2:5" s="8" customFormat="1" ht="12.75">
      <c r="B317" s="96"/>
      <c r="C317" s="39"/>
      <c r="D317" s="39"/>
      <c r="E317" s="80"/>
    </row>
    <row r="318" spans="2:5" s="8" customFormat="1" ht="12.75">
      <c r="B318" s="96"/>
      <c r="C318" s="39"/>
      <c r="D318" s="39"/>
      <c r="E318" s="80"/>
    </row>
    <row r="319" spans="2:5" s="8" customFormat="1" ht="12.75">
      <c r="B319" s="96"/>
      <c r="C319" s="39"/>
      <c r="D319" s="39"/>
      <c r="E319" s="80"/>
    </row>
    <row r="320" spans="2:5" s="8" customFormat="1" ht="12.75">
      <c r="B320" s="96"/>
      <c r="C320" s="39"/>
      <c r="D320" s="39"/>
      <c r="E320" s="80"/>
    </row>
    <row r="321" spans="2:5" s="8" customFormat="1" ht="12.75">
      <c r="B321" s="96"/>
      <c r="C321" s="39"/>
      <c r="D321" s="39"/>
      <c r="E321" s="80"/>
    </row>
    <row r="322" spans="2:5" s="8" customFormat="1" ht="12.75">
      <c r="B322" s="96"/>
      <c r="C322" s="39"/>
      <c r="D322" s="39"/>
      <c r="E322" s="80"/>
    </row>
    <row r="323" spans="2:5" s="8" customFormat="1" ht="12.75">
      <c r="B323" s="96"/>
      <c r="C323" s="39"/>
      <c r="D323" s="39"/>
      <c r="E323" s="80"/>
    </row>
    <row r="324" spans="2:5" s="8" customFormat="1" ht="12.75">
      <c r="B324" s="96"/>
      <c r="C324" s="39"/>
      <c r="D324" s="39"/>
      <c r="E324" s="80"/>
    </row>
    <row r="325" spans="2:5" s="8" customFormat="1" ht="12.75">
      <c r="B325" s="96"/>
      <c r="C325" s="39"/>
      <c r="D325" s="39"/>
      <c r="E325" s="80"/>
    </row>
    <row r="326" spans="2:5" s="8" customFormat="1" ht="12.75">
      <c r="B326" s="96"/>
      <c r="C326" s="39"/>
      <c r="D326" s="39"/>
      <c r="E326" s="80"/>
    </row>
    <row r="327" spans="2:5" s="8" customFormat="1" ht="12.75">
      <c r="B327" s="96"/>
      <c r="C327" s="39"/>
      <c r="D327" s="39"/>
      <c r="E327" s="80"/>
    </row>
    <row r="328" spans="2:5" s="8" customFormat="1" ht="12.75">
      <c r="B328" s="96"/>
      <c r="C328" s="39"/>
      <c r="D328" s="39"/>
      <c r="E328" s="80"/>
    </row>
    <row r="329" spans="2:5" s="8" customFormat="1" ht="12.75">
      <c r="B329" s="96"/>
      <c r="C329" s="39"/>
      <c r="D329" s="39"/>
      <c r="E329" s="80"/>
    </row>
    <row r="330" spans="2:5" s="8" customFormat="1" ht="12.75">
      <c r="B330" s="96"/>
      <c r="C330" s="39"/>
      <c r="D330" s="39"/>
      <c r="E330" s="80"/>
    </row>
    <row r="331" spans="2:5" s="8" customFormat="1" ht="12.75">
      <c r="B331" s="96"/>
      <c r="C331" s="39"/>
      <c r="D331" s="39"/>
      <c r="E331" s="80"/>
    </row>
    <row r="332" spans="2:5" s="8" customFormat="1" ht="12.75">
      <c r="B332" s="96"/>
      <c r="C332" s="39"/>
      <c r="D332" s="39"/>
      <c r="E332" s="80"/>
    </row>
    <row r="333" spans="2:5" s="8" customFormat="1" ht="12.75">
      <c r="B333" s="96"/>
      <c r="C333" s="39"/>
      <c r="D333" s="39"/>
      <c r="E333" s="80"/>
    </row>
    <row r="334" spans="2:5" s="8" customFormat="1" ht="12.75">
      <c r="B334" s="96"/>
      <c r="C334" s="39"/>
      <c r="D334" s="39"/>
      <c r="E334" s="80"/>
    </row>
    <row r="335" spans="2:5" s="8" customFormat="1" ht="12.75">
      <c r="B335" s="96"/>
      <c r="C335" s="39"/>
      <c r="D335" s="39"/>
      <c r="E335" s="80"/>
    </row>
    <row r="336" spans="2:5" s="8" customFormat="1" ht="12.75">
      <c r="B336" s="96"/>
      <c r="C336" s="39"/>
      <c r="D336" s="39"/>
      <c r="E336" s="80"/>
    </row>
    <row r="337" spans="2:5" s="8" customFormat="1" ht="12.75">
      <c r="B337" s="96"/>
      <c r="C337" s="39"/>
      <c r="D337" s="39"/>
      <c r="E337" s="80"/>
    </row>
    <row r="338" spans="2:5" s="8" customFormat="1" ht="12.75">
      <c r="B338" s="96"/>
      <c r="C338" s="39"/>
      <c r="D338" s="39"/>
      <c r="E338" s="80"/>
    </row>
    <row r="339" spans="2:5" s="8" customFormat="1" ht="12.75">
      <c r="B339" s="96"/>
      <c r="C339" s="39"/>
      <c r="D339" s="39"/>
      <c r="E339" s="80"/>
    </row>
    <row r="340" spans="2:5" s="8" customFormat="1" ht="12.75">
      <c r="B340" s="96"/>
      <c r="C340" s="39"/>
      <c r="D340" s="39"/>
      <c r="E340" s="80"/>
    </row>
    <row r="341" spans="2:5" s="8" customFormat="1" ht="12.75">
      <c r="B341" s="96"/>
      <c r="C341" s="39"/>
      <c r="D341" s="39"/>
      <c r="E341" s="80"/>
    </row>
    <row r="342" spans="2:5" s="8" customFormat="1" ht="12.75">
      <c r="B342" s="96"/>
      <c r="C342" s="39"/>
      <c r="D342" s="39"/>
      <c r="E342" s="80"/>
    </row>
    <row r="343" spans="2:5" s="8" customFormat="1" ht="12.75">
      <c r="B343" s="96"/>
      <c r="C343" s="39"/>
      <c r="D343" s="39"/>
      <c r="E343" s="80"/>
    </row>
    <row r="344" spans="2:5" s="8" customFormat="1" ht="12.75">
      <c r="B344" s="96"/>
      <c r="C344" s="39"/>
      <c r="D344" s="39"/>
      <c r="E344" s="80"/>
    </row>
    <row r="345" spans="2:5" s="8" customFormat="1" ht="12.75">
      <c r="B345" s="96"/>
      <c r="C345" s="39"/>
      <c r="D345" s="39"/>
      <c r="E345" s="80"/>
    </row>
    <row r="346" spans="2:5" s="8" customFormat="1" ht="12.75">
      <c r="B346" s="96"/>
      <c r="C346" s="39"/>
      <c r="D346" s="39"/>
      <c r="E346" s="80"/>
    </row>
    <row r="347" spans="2:5" s="8" customFormat="1" ht="12.75">
      <c r="B347" s="96"/>
      <c r="C347" s="39"/>
      <c r="D347" s="39"/>
      <c r="E347" s="80"/>
    </row>
    <row r="348" spans="2:5" s="8" customFormat="1" ht="12.75">
      <c r="B348" s="96"/>
      <c r="C348" s="39"/>
      <c r="D348" s="39"/>
      <c r="E348" s="80"/>
    </row>
    <row r="349" spans="2:5" s="8" customFormat="1" ht="12.75">
      <c r="B349" s="96"/>
      <c r="C349" s="39"/>
      <c r="D349" s="39"/>
      <c r="E349" s="80"/>
    </row>
    <row r="350" spans="2:5" s="8" customFormat="1" ht="12.75">
      <c r="B350" s="96"/>
      <c r="C350" s="39"/>
      <c r="D350" s="39"/>
      <c r="E350" s="80"/>
    </row>
    <row r="351" spans="2:5" s="8" customFormat="1" ht="12.75">
      <c r="B351" s="96"/>
      <c r="C351" s="39"/>
      <c r="D351" s="39"/>
      <c r="E351" s="80"/>
    </row>
    <row r="352" spans="2:5" s="8" customFormat="1" ht="12.75">
      <c r="B352" s="96"/>
      <c r="C352" s="39"/>
      <c r="D352" s="39"/>
      <c r="E352" s="80"/>
    </row>
    <row r="353" spans="2:5" s="8" customFormat="1" ht="12.75">
      <c r="B353" s="96"/>
      <c r="C353" s="39"/>
      <c r="D353" s="39"/>
      <c r="E353" s="80"/>
    </row>
    <row r="354" spans="2:5" s="8" customFormat="1" ht="12.75">
      <c r="B354" s="96"/>
      <c r="C354" s="39"/>
      <c r="D354" s="39"/>
      <c r="E354" s="80"/>
    </row>
    <row r="355" spans="2:5" s="8" customFormat="1" ht="12.75">
      <c r="B355" s="96"/>
      <c r="C355" s="39"/>
      <c r="D355" s="39"/>
      <c r="E355" s="80"/>
    </row>
    <row r="356" spans="2:5" s="8" customFormat="1" ht="12.75">
      <c r="B356" s="96"/>
      <c r="C356" s="39"/>
      <c r="D356" s="39"/>
      <c r="E356" s="80"/>
    </row>
    <row r="357" spans="2:5" s="8" customFormat="1" ht="12.75">
      <c r="B357" s="96"/>
      <c r="C357" s="39"/>
      <c r="D357" s="39"/>
      <c r="E357" s="80"/>
    </row>
    <row r="358" spans="2:5" s="8" customFormat="1" ht="12.75">
      <c r="B358" s="96"/>
      <c r="C358" s="39"/>
      <c r="D358" s="39"/>
      <c r="E358" s="80"/>
    </row>
    <row r="359" spans="2:5" s="8" customFormat="1" ht="12.75">
      <c r="B359" s="96"/>
      <c r="C359" s="39"/>
      <c r="D359" s="39"/>
      <c r="E359" s="80"/>
    </row>
    <row r="360" spans="2:5" s="8" customFormat="1" ht="12.75">
      <c r="B360" s="96"/>
      <c r="C360" s="39"/>
      <c r="D360" s="39"/>
      <c r="E360" s="80"/>
    </row>
    <row r="361" spans="2:5" s="8" customFormat="1" ht="12.75">
      <c r="B361" s="96"/>
      <c r="C361" s="39"/>
      <c r="D361" s="39"/>
      <c r="E361" s="80"/>
    </row>
    <row r="362" spans="2:5" s="8" customFormat="1" ht="12.75">
      <c r="B362" s="96"/>
      <c r="C362" s="39"/>
      <c r="D362" s="39"/>
      <c r="E362" s="80"/>
    </row>
    <row r="363" spans="2:5" s="8" customFormat="1" ht="12.75">
      <c r="B363" s="96"/>
      <c r="C363" s="39"/>
      <c r="D363" s="39"/>
      <c r="E363" s="80"/>
    </row>
    <row r="364" spans="2:5" s="8" customFormat="1" ht="12.75">
      <c r="B364" s="96"/>
      <c r="C364" s="39"/>
      <c r="D364" s="39"/>
      <c r="E364" s="80"/>
    </row>
    <row r="365" spans="2:5" s="8" customFormat="1" ht="12.75">
      <c r="B365" s="96"/>
      <c r="C365" s="39"/>
      <c r="D365" s="39"/>
      <c r="E365" s="80"/>
    </row>
    <row r="366" spans="2:5" s="8" customFormat="1" ht="12.75">
      <c r="B366" s="96"/>
      <c r="C366" s="39"/>
      <c r="D366" s="39"/>
      <c r="E366" s="80"/>
    </row>
    <row r="367" spans="2:5" s="8" customFormat="1" ht="12.75">
      <c r="B367" s="96"/>
      <c r="C367" s="39"/>
      <c r="D367" s="39"/>
      <c r="E367" s="80"/>
    </row>
    <row r="368" spans="2:5" s="8" customFormat="1" ht="12.75">
      <c r="B368" s="96"/>
      <c r="C368" s="39"/>
      <c r="D368" s="39"/>
      <c r="E368" s="80"/>
    </row>
    <row r="369" spans="2:5" s="8" customFormat="1" ht="12.75">
      <c r="B369" s="96"/>
      <c r="C369" s="39"/>
      <c r="D369" s="39"/>
      <c r="E369" s="80"/>
    </row>
    <row r="370" spans="2:5" s="8" customFormat="1" ht="12.75">
      <c r="B370" s="96"/>
      <c r="C370" s="39"/>
      <c r="D370" s="39"/>
      <c r="E370" s="80"/>
    </row>
    <row r="371" spans="2:5" s="8" customFormat="1" ht="12.75">
      <c r="B371" s="96"/>
      <c r="C371" s="39"/>
      <c r="D371" s="39"/>
      <c r="E371" s="80"/>
    </row>
    <row r="372" spans="2:5" s="8" customFormat="1" ht="12.75">
      <c r="B372" s="96"/>
      <c r="C372" s="39"/>
      <c r="D372" s="39"/>
      <c r="E372" s="80"/>
    </row>
    <row r="373" spans="2:5" s="8" customFormat="1" ht="12.75">
      <c r="B373" s="96"/>
      <c r="C373" s="39"/>
      <c r="D373" s="39"/>
      <c r="E373" s="80"/>
    </row>
    <row r="374" spans="2:5" s="8" customFormat="1" ht="12.75">
      <c r="B374" s="96"/>
      <c r="C374" s="39"/>
      <c r="D374" s="39"/>
      <c r="E374" s="80"/>
    </row>
    <row r="375" spans="2:5" s="8" customFormat="1" ht="12.75">
      <c r="B375" s="96"/>
      <c r="C375" s="39"/>
      <c r="D375" s="39"/>
      <c r="E375" s="80"/>
    </row>
    <row r="376" spans="2:5" s="8" customFormat="1" ht="12.75">
      <c r="B376" s="96"/>
      <c r="C376" s="39"/>
      <c r="D376" s="39"/>
      <c r="E376" s="80"/>
    </row>
    <row r="377" spans="2:5" s="8" customFormat="1" ht="12.75">
      <c r="B377" s="96"/>
      <c r="C377" s="39"/>
      <c r="D377" s="39"/>
      <c r="E377" s="80"/>
    </row>
    <row r="378" spans="2:5" s="8" customFormat="1" ht="12.75">
      <c r="B378" s="96"/>
      <c r="C378" s="39"/>
      <c r="D378" s="39"/>
      <c r="E378" s="80"/>
    </row>
    <row r="379" spans="2:5" s="8" customFormat="1" ht="12.75">
      <c r="B379" s="96"/>
      <c r="C379" s="39"/>
      <c r="D379" s="39"/>
      <c r="E379" s="80"/>
    </row>
    <row r="380" spans="2:5" s="8" customFormat="1" ht="12.75">
      <c r="B380" s="96"/>
      <c r="C380" s="39"/>
      <c r="D380" s="39"/>
      <c r="E380" s="80"/>
    </row>
    <row r="381" spans="2:5" s="8" customFormat="1" ht="12.75">
      <c r="B381" s="96"/>
      <c r="C381" s="39"/>
      <c r="D381" s="39"/>
      <c r="E381" s="80"/>
    </row>
    <row r="382" spans="2:5" s="8" customFormat="1" ht="12.75">
      <c r="B382" s="96"/>
      <c r="C382" s="39"/>
      <c r="D382" s="39"/>
      <c r="E382" s="80"/>
    </row>
    <row r="383" spans="2:5" s="8" customFormat="1" ht="12.75">
      <c r="B383" s="96"/>
      <c r="C383" s="39"/>
      <c r="D383" s="39"/>
      <c r="E383" s="80"/>
    </row>
    <row r="384" spans="2:5" s="8" customFormat="1" ht="12.75">
      <c r="B384" s="96"/>
      <c r="C384" s="39"/>
      <c r="D384" s="39"/>
      <c r="E384" s="80"/>
    </row>
    <row r="385" spans="2:5" s="8" customFormat="1" ht="12.75">
      <c r="B385" s="96"/>
      <c r="C385" s="39"/>
      <c r="D385" s="39"/>
      <c r="E385" s="80"/>
    </row>
    <row r="386" spans="2:5" s="8" customFormat="1" ht="12.75">
      <c r="B386" s="96"/>
      <c r="C386" s="39"/>
      <c r="D386" s="39"/>
      <c r="E386" s="80"/>
    </row>
    <row r="387" spans="2:5" s="8" customFormat="1" ht="12.75">
      <c r="B387" s="96"/>
      <c r="C387" s="39"/>
      <c r="D387" s="39"/>
      <c r="E387" s="80"/>
    </row>
    <row r="388" spans="2:5" s="8" customFormat="1" ht="12.75">
      <c r="B388" s="96"/>
      <c r="C388" s="39"/>
      <c r="D388" s="39"/>
      <c r="E388" s="80"/>
    </row>
    <row r="389" spans="2:5" s="8" customFormat="1" ht="12.75">
      <c r="B389" s="96"/>
      <c r="C389" s="39"/>
      <c r="D389" s="39"/>
      <c r="E389" s="80"/>
    </row>
    <row r="390" spans="2:5" s="8" customFormat="1" ht="12.75">
      <c r="B390" s="96"/>
      <c r="C390" s="39"/>
      <c r="D390" s="39"/>
      <c r="E390" s="80"/>
    </row>
    <row r="391" spans="2:5" s="8" customFormat="1" ht="12.75">
      <c r="B391" s="96"/>
      <c r="C391" s="39"/>
      <c r="D391" s="39"/>
      <c r="E391" s="80"/>
    </row>
    <row r="392" spans="2:5" s="8" customFormat="1" ht="12.75">
      <c r="B392" s="96"/>
      <c r="C392" s="39"/>
      <c r="D392" s="39"/>
      <c r="E392" s="80"/>
    </row>
    <row r="393" spans="2:5" s="8" customFormat="1" ht="12.75">
      <c r="B393" s="96"/>
      <c r="C393" s="39"/>
      <c r="D393" s="39"/>
      <c r="E393" s="80"/>
    </row>
    <row r="394" spans="2:5" s="8" customFormat="1" ht="12.75">
      <c r="B394" s="96"/>
      <c r="C394" s="39"/>
      <c r="D394" s="39"/>
      <c r="E394" s="80"/>
    </row>
    <row r="395" spans="2:5" s="8" customFormat="1" ht="12.75">
      <c r="B395" s="96"/>
      <c r="C395" s="39"/>
      <c r="D395" s="39"/>
      <c r="E395" s="80"/>
    </row>
    <row r="396" spans="2:5" s="8" customFormat="1" ht="12.75">
      <c r="B396" s="96"/>
      <c r="C396" s="39"/>
      <c r="D396" s="39"/>
      <c r="E396" s="80"/>
    </row>
    <row r="397" spans="2:5" s="8" customFormat="1" ht="12.75">
      <c r="B397" s="96"/>
      <c r="C397" s="39"/>
      <c r="D397" s="39"/>
      <c r="E397" s="80"/>
    </row>
    <row r="398" spans="2:5" s="8" customFormat="1" ht="12.75">
      <c r="B398" s="96"/>
      <c r="C398" s="39"/>
      <c r="D398" s="39"/>
      <c r="E398" s="80"/>
    </row>
    <row r="399" spans="2:5" s="8" customFormat="1" ht="12.75">
      <c r="B399" s="96"/>
      <c r="C399" s="39"/>
      <c r="D399" s="39"/>
      <c r="E399" s="80"/>
    </row>
    <row r="400" spans="2:5" s="8" customFormat="1" ht="12.75">
      <c r="B400" s="96"/>
      <c r="C400" s="39"/>
      <c r="D400" s="39"/>
      <c r="E400" s="80"/>
    </row>
    <row r="401" spans="2:5" s="8" customFormat="1" ht="12.75">
      <c r="B401" s="96"/>
      <c r="C401" s="39"/>
      <c r="D401" s="39"/>
      <c r="E401" s="80"/>
    </row>
    <row r="402" spans="2:5" s="8" customFormat="1" ht="12.75">
      <c r="B402" s="96"/>
      <c r="C402" s="39"/>
      <c r="D402" s="39"/>
      <c r="E402" s="80"/>
    </row>
    <row r="403" spans="2:5" s="8" customFormat="1" ht="12.75">
      <c r="B403" s="96"/>
      <c r="C403" s="39"/>
      <c r="D403" s="39"/>
      <c r="E403" s="80"/>
    </row>
    <row r="404" spans="2:5" s="8" customFormat="1" ht="12.75">
      <c r="B404" s="96"/>
      <c r="C404" s="39"/>
      <c r="D404" s="39"/>
      <c r="E404" s="80"/>
    </row>
    <row r="405" spans="2:5" s="8" customFormat="1" ht="12.75">
      <c r="B405" s="96"/>
      <c r="C405" s="39"/>
      <c r="D405" s="39"/>
      <c r="E405" s="80"/>
    </row>
    <row r="406" spans="2:5" s="8" customFormat="1" ht="12.75">
      <c r="B406" s="96"/>
      <c r="C406" s="39"/>
      <c r="D406" s="39"/>
      <c r="E406" s="80"/>
    </row>
    <row r="407" spans="2:5" s="8" customFormat="1" ht="12.75">
      <c r="B407" s="96"/>
      <c r="C407" s="39"/>
      <c r="D407" s="39"/>
      <c r="E407" s="80"/>
    </row>
    <row r="408" spans="2:5" s="8" customFormat="1" ht="12.75">
      <c r="B408" s="96"/>
      <c r="C408" s="39"/>
      <c r="D408" s="39"/>
      <c r="E408" s="80"/>
    </row>
    <row r="409" spans="2:5" s="8" customFormat="1" ht="12.75">
      <c r="B409" s="96"/>
      <c r="C409" s="39"/>
      <c r="D409" s="39"/>
      <c r="E409" s="80"/>
    </row>
    <row r="410" spans="2:5" s="8" customFormat="1" ht="12.75">
      <c r="B410" s="96"/>
      <c r="C410" s="39"/>
      <c r="D410" s="39"/>
      <c r="E410" s="80"/>
    </row>
    <row r="411" spans="2:5" s="8" customFormat="1" ht="12.75">
      <c r="B411" s="96"/>
      <c r="C411" s="39"/>
      <c r="D411" s="39"/>
      <c r="E411" s="80"/>
    </row>
    <row r="412" spans="2:5" s="8" customFormat="1" ht="12.75">
      <c r="B412" s="96"/>
      <c r="C412" s="39"/>
      <c r="D412" s="39"/>
      <c r="E412" s="80"/>
    </row>
    <row r="413" spans="2:5" s="8" customFormat="1" ht="12.75">
      <c r="B413" s="96"/>
      <c r="C413" s="39"/>
      <c r="D413" s="39"/>
      <c r="E413" s="80"/>
    </row>
    <row r="414" spans="2:5" s="8" customFormat="1" ht="12.75">
      <c r="B414" s="96"/>
      <c r="C414" s="39"/>
      <c r="D414" s="39"/>
      <c r="E414" s="80"/>
    </row>
    <row r="415" spans="2:5" s="8" customFormat="1" ht="12.75">
      <c r="B415" s="96"/>
      <c r="C415" s="39"/>
      <c r="D415" s="39"/>
      <c r="E415" s="80"/>
    </row>
    <row r="416" spans="2:5" s="8" customFormat="1" ht="12.75">
      <c r="B416" s="96"/>
      <c r="C416" s="39"/>
      <c r="D416" s="39"/>
      <c r="E416" s="80"/>
    </row>
    <row r="417" spans="2:5" s="8" customFormat="1" ht="12.75">
      <c r="B417" s="96"/>
      <c r="C417" s="39"/>
      <c r="D417" s="39"/>
      <c r="E417" s="80"/>
    </row>
    <row r="418" spans="2:5" s="8" customFormat="1" ht="12.75">
      <c r="B418" s="96"/>
      <c r="C418" s="39"/>
      <c r="D418" s="39"/>
      <c r="E418" s="80"/>
    </row>
    <row r="419" spans="2:5" s="8" customFormat="1" ht="12.75">
      <c r="B419" s="96"/>
      <c r="C419" s="39"/>
      <c r="D419" s="39"/>
      <c r="E419" s="80"/>
    </row>
    <row r="420" spans="2:5" s="8" customFormat="1" ht="12.75">
      <c r="B420" s="96"/>
      <c r="C420" s="39"/>
      <c r="D420" s="39"/>
      <c r="E420" s="80"/>
    </row>
    <row r="421" spans="2:5" s="8" customFormat="1" ht="12.75">
      <c r="B421" s="96"/>
      <c r="C421" s="39"/>
      <c r="D421" s="39"/>
      <c r="E421" s="80"/>
    </row>
    <row r="422" spans="2:5" s="8" customFormat="1" ht="12.75">
      <c r="B422" s="96"/>
      <c r="C422" s="39"/>
      <c r="D422" s="39"/>
      <c r="E422" s="80"/>
    </row>
    <row r="423" spans="2:5" s="8" customFormat="1" ht="12.75">
      <c r="B423" s="96"/>
      <c r="C423" s="39"/>
      <c r="D423" s="39"/>
      <c r="E423" s="80"/>
    </row>
    <row r="424" spans="2:5" s="8" customFormat="1" ht="12.75">
      <c r="B424" s="96"/>
      <c r="C424" s="39"/>
      <c r="D424" s="39"/>
      <c r="E424" s="80"/>
    </row>
    <row r="425" spans="2:5" s="8" customFormat="1" ht="12.75">
      <c r="B425" s="96"/>
      <c r="C425" s="39"/>
      <c r="D425" s="39"/>
      <c r="E425" s="80"/>
    </row>
    <row r="426" spans="2:5" s="8" customFormat="1" ht="12.75">
      <c r="B426" s="96"/>
      <c r="C426" s="39"/>
      <c r="D426" s="39"/>
      <c r="E426" s="80"/>
    </row>
    <row r="427" spans="2:5" s="8" customFormat="1" ht="12.75">
      <c r="B427" s="96"/>
      <c r="C427" s="39"/>
      <c r="D427" s="39"/>
      <c r="E427" s="80"/>
    </row>
    <row r="428" spans="2:5" s="8" customFormat="1" ht="12.75">
      <c r="B428" s="96"/>
      <c r="C428" s="39"/>
      <c r="D428" s="39"/>
      <c r="E428" s="80"/>
    </row>
    <row r="429" spans="2:5" s="8" customFormat="1" ht="12.75">
      <c r="B429" s="96"/>
      <c r="C429" s="39"/>
      <c r="D429" s="39"/>
      <c r="E429" s="80"/>
    </row>
    <row r="430" spans="2:5" s="8" customFormat="1" ht="12.75">
      <c r="B430" s="96"/>
      <c r="C430" s="39"/>
      <c r="D430" s="39"/>
      <c r="E430" s="80"/>
    </row>
    <row r="431" spans="2:5" s="8" customFormat="1" ht="12.75">
      <c r="B431" s="96"/>
      <c r="C431" s="39"/>
      <c r="D431" s="39"/>
      <c r="E431" s="80"/>
    </row>
    <row r="432" spans="2:5" s="8" customFormat="1" ht="12.75">
      <c r="B432" s="96"/>
      <c r="C432" s="39"/>
      <c r="D432" s="39"/>
      <c r="E432" s="80"/>
    </row>
    <row r="433" spans="2:5" s="8" customFormat="1" ht="12.75">
      <c r="B433" s="96"/>
      <c r="C433" s="39"/>
      <c r="D433" s="39"/>
      <c r="E433" s="80"/>
    </row>
    <row r="434" spans="2:5" s="8" customFormat="1" ht="12.75">
      <c r="B434" s="96"/>
      <c r="C434" s="39"/>
      <c r="D434" s="39"/>
      <c r="E434" s="80"/>
    </row>
    <row r="435" spans="2:5" s="8" customFormat="1" ht="12.75">
      <c r="B435" s="96"/>
      <c r="C435" s="39"/>
      <c r="D435" s="39"/>
      <c r="E435" s="80"/>
    </row>
    <row r="436" spans="2:5" s="8" customFormat="1" ht="12.75">
      <c r="B436" s="96"/>
      <c r="C436" s="39"/>
      <c r="D436" s="39"/>
      <c r="E436" s="80"/>
    </row>
    <row r="437" spans="2:5" s="8" customFormat="1" ht="12.75">
      <c r="B437" s="96"/>
      <c r="C437" s="39"/>
      <c r="D437" s="39"/>
      <c r="E437" s="80"/>
    </row>
    <row r="438" spans="2:5" s="8" customFormat="1" ht="12.75">
      <c r="B438" s="96"/>
      <c r="C438" s="39"/>
      <c r="D438" s="39"/>
      <c r="E438" s="80"/>
    </row>
    <row r="439" spans="2:5" s="8" customFormat="1" ht="12.75">
      <c r="B439" s="96"/>
      <c r="C439" s="39"/>
      <c r="D439" s="39"/>
      <c r="E439" s="80"/>
    </row>
    <row r="440" spans="2:5" s="8" customFormat="1" ht="12.75">
      <c r="B440" s="96"/>
      <c r="C440" s="39"/>
      <c r="D440" s="39"/>
      <c r="E440" s="80"/>
    </row>
    <row r="441" spans="2:5" s="8" customFormat="1" ht="12.75">
      <c r="B441" s="96"/>
      <c r="C441" s="39"/>
      <c r="D441" s="39"/>
      <c r="E441" s="80"/>
    </row>
    <row r="442" spans="2:5" s="8" customFormat="1" ht="12.75">
      <c r="B442" s="96"/>
      <c r="C442" s="39"/>
      <c r="D442" s="39"/>
      <c r="E442" s="80"/>
    </row>
    <row r="443" spans="2:5" s="8" customFormat="1" ht="12.75">
      <c r="B443" s="96"/>
      <c r="C443" s="39"/>
      <c r="D443" s="39"/>
      <c r="E443" s="80"/>
    </row>
    <row r="444" spans="2:5" s="8" customFormat="1" ht="12.75">
      <c r="B444" s="96"/>
      <c r="C444" s="39"/>
      <c r="D444" s="39"/>
      <c r="E444" s="80"/>
    </row>
    <row r="445" spans="2:5" s="8" customFormat="1" ht="12.75">
      <c r="B445" s="96"/>
      <c r="C445" s="39"/>
      <c r="D445" s="39"/>
      <c r="E445" s="80"/>
    </row>
    <row r="446" spans="2:5" s="8" customFormat="1" ht="12.75">
      <c r="B446" s="96"/>
      <c r="C446" s="39"/>
      <c r="D446" s="39"/>
      <c r="E446" s="80"/>
    </row>
    <row r="447" spans="2:5" s="8" customFormat="1" ht="12.75">
      <c r="B447" s="96"/>
      <c r="C447" s="39"/>
      <c r="D447" s="39"/>
      <c r="E447" s="80"/>
    </row>
    <row r="448" spans="2:5" s="8" customFormat="1" ht="12.75">
      <c r="B448" s="96"/>
      <c r="C448" s="39"/>
      <c r="D448" s="39"/>
      <c r="E448" s="80"/>
    </row>
    <row r="449" spans="2:5" s="8" customFormat="1" ht="12.75">
      <c r="B449" s="96"/>
      <c r="C449" s="39"/>
      <c r="D449" s="39"/>
      <c r="E449" s="80"/>
    </row>
    <row r="450" spans="2:5" s="8" customFormat="1" ht="12.75">
      <c r="B450" s="96"/>
      <c r="C450" s="39"/>
      <c r="D450" s="39"/>
      <c r="E450" s="80"/>
    </row>
    <row r="451" spans="2:5" s="8" customFormat="1" ht="12.75">
      <c r="B451" s="96"/>
      <c r="C451" s="39"/>
      <c r="D451" s="39"/>
      <c r="E451" s="80"/>
    </row>
    <row r="452" spans="2:5" s="8" customFormat="1" ht="12.75">
      <c r="B452" s="96"/>
      <c r="C452" s="39"/>
      <c r="D452" s="39"/>
      <c r="E452" s="80"/>
    </row>
    <row r="453" spans="2:5" s="8" customFormat="1" ht="12.75">
      <c r="B453" s="96"/>
      <c r="C453" s="39"/>
      <c r="D453" s="39"/>
      <c r="E453" s="80"/>
    </row>
    <row r="454" spans="2:5" s="8" customFormat="1" ht="12.75">
      <c r="B454" s="96"/>
      <c r="C454" s="39"/>
      <c r="D454" s="39"/>
      <c r="E454" s="80"/>
    </row>
    <row r="455" spans="2:5" s="8" customFormat="1" ht="12.75">
      <c r="B455" s="96"/>
      <c r="C455" s="39"/>
      <c r="D455" s="39"/>
      <c r="E455" s="80"/>
    </row>
    <row r="456" spans="2:5" s="8" customFormat="1" ht="12.75">
      <c r="B456" s="96"/>
      <c r="C456" s="39"/>
      <c r="D456" s="39"/>
      <c r="E456" s="80"/>
    </row>
    <row r="457" spans="2:5" s="8" customFormat="1" ht="12.75">
      <c r="B457" s="96"/>
      <c r="C457" s="39"/>
      <c r="D457" s="39"/>
      <c r="E457" s="80"/>
    </row>
    <row r="458" spans="2:5" s="8" customFormat="1" ht="12.75">
      <c r="B458" s="96"/>
      <c r="C458" s="39"/>
      <c r="D458" s="39"/>
      <c r="E458" s="80"/>
    </row>
    <row r="459" spans="2:5" s="8" customFormat="1" ht="12.75">
      <c r="B459" s="96"/>
      <c r="C459" s="39"/>
      <c r="D459" s="39"/>
      <c r="E459" s="80"/>
    </row>
    <row r="460" spans="2:5" s="8" customFormat="1" ht="12.75">
      <c r="B460" s="96"/>
      <c r="C460" s="39"/>
      <c r="D460" s="39"/>
      <c r="E460" s="80"/>
    </row>
    <row r="461" spans="2:5" s="8" customFormat="1" ht="12.75">
      <c r="B461" s="96"/>
      <c r="C461" s="39"/>
      <c r="D461" s="39"/>
      <c r="E461" s="80"/>
    </row>
    <row r="462" spans="2:5" s="8" customFormat="1" ht="12.75">
      <c r="B462" s="96"/>
      <c r="C462" s="39"/>
      <c r="D462" s="39"/>
      <c r="E462" s="80"/>
    </row>
    <row r="463" spans="2:5" s="8" customFormat="1" ht="12.75">
      <c r="B463" s="96"/>
      <c r="C463" s="39"/>
      <c r="D463" s="39"/>
      <c r="E463" s="80"/>
    </row>
    <row r="464" spans="2:5" s="8" customFormat="1" ht="12.75">
      <c r="B464" s="96"/>
      <c r="C464" s="39"/>
      <c r="D464" s="39"/>
      <c r="E464" s="80"/>
    </row>
    <row r="465" spans="2:5" s="8" customFormat="1" ht="12.75">
      <c r="B465" s="96"/>
      <c r="C465" s="39"/>
      <c r="D465" s="39"/>
      <c r="E465" s="80"/>
    </row>
    <row r="466" spans="2:5" s="8" customFormat="1" ht="12.75">
      <c r="B466" s="96"/>
      <c r="C466" s="39"/>
      <c r="D466" s="39"/>
      <c r="E466" s="80"/>
    </row>
    <row r="467" spans="2:5" s="8" customFormat="1" ht="12.75">
      <c r="B467" s="96"/>
      <c r="C467" s="39"/>
      <c r="D467" s="39"/>
      <c r="E467" s="80"/>
    </row>
    <row r="468" spans="2:5" s="8" customFormat="1" ht="12.75">
      <c r="B468" s="96"/>
      <c r="C468" s="39"/>
      <c r="D468" s="39"/>
      <c r="E468" s="80"/>
    </row>
    <row r="469" spans="2:5" s="8" customFormat="1" ht="12.75">
      <c r="B469" s="96"/>
      <c r="C469" s="39"/>
      <c r="D469" s="39"/>
      <c r="E469" s="80"/>
    </row>
    <row r="470" spans="2:5" s="8" customFormat="1" ht="12.75">
      <c r="B470" s="96"/>
      <c r="C470" s="39"/>
      <c r="D470" s="39"/>
      <c r="E470" s="80"/>
    </row>
    <row r="471" spans="2:5" s="8" customFormat="1" ht="12.75">
      <c r="B471" s="96"/>
      <c r="C471" s="39"/>
      <c r="D471" s="39"/>
      <c r="E471" s="80"/>
    </row>
    <row r="472" spans="2:5" s="8" customFormat="1" ht="12.75">
      <c r="B472" s="96"/>
      <c r="C472" s="39"/>
      <c r="D472" s="39"/>
      <c r="E472" s="80"/>
    </row>
    <row r="473" spans="2:5" s="8" customFormat="1" ht="12.75">
      <c r="B473" s="96"/>
      <c r="C473" s="39"/>
      <c r="D473" s="39"/>
      <c r="E473" s="80"/>
    </row>
    <row r="474" spans="2:5" s="8" customFormat="1" ht="12.75">
      <c r="B474" s="96"/>
      <c r="C474" s="39"/>
      <c r="D474" s="39"/>
      <c r="E474" s="80"/>
    </row>
    <row r="475" spans="2:5" s="8" customFormat="1" ht="12.75">
      <c r="B475" s="96"/>
      <c r="C475" s="39"/>
      <c r="D475" s="39"/>
      <c r="E475" s="80"/>
    </row>
    <row r="476" spans="2:5" s="8" customFormat="1" ht="12.75">
      <c r="B476" s="96"/>
      <c r="C476" s="39"/>
      <c r="D476" s="39"/>
      <c r="E476" s="80"/>
    </row>
    <row r="477" spans="2:5" s="8" customFormat="1" ht="12.75">
      <c r="B477" s="96"/>
      <c r="C477" s="39"/>
      <c r="D477" s="39"/>
      <c r="E477" s="80"/>
    </row>
    <row r="478" spans="2:5" s="8" customFormat="1" ht="12.75">
      <c r="B478" s="96"/>
      <c r="C478" s="39"/>
      <c r="D478" s="39"/>
      <c r="E478" s="80"/>
    </row>
    <row r="479" spans="2:5" s="8" customFormat="1" ht="12.75">
      <c r="B479" s="96"/>
      <c r="C479" s="39"/>
      <c r="D479" s="39"/>
      <c r="E479" s="80"/>
    </row>
    <row r="480" spans="2:5" s="8" customFormat="1" ht="12.75">
      <c r="B480" s="96"/>
      <c r="C480" s="39"/>
      <c r="D480" s="39"/>
      <c r="E480" s="80"/>
    </row>
    <row r="481" spans="2:5" s="8" customFormat="1" ht="12.75">
      <c r="B481" s="96"/>
      <c r="C481" s="39"/>
      <c r="D481" s="39"/>
      <c r="E481" s="80"/>
    </row>
    <row r="482" spans="2:5" s="8" customFormat="1" ht="12.75">
      <c r="B482" s="96"/>
      <c r="C482" s="39"/>
      <c r="D482" s="39"/>
      <c r="E482" s="80"/>
    </row>
    <row r="483" spans="2:5" s="8" customFormat="1" ht="12.75">
      <c r="B483" s="96"/>
      <c r="C483" s="39"/>
      <c r="D483" s="39"/>
      <c r="E483" s="80"/>
    </row>
    <row r="484" spans="2:5" s="8" customFormat="1" ht="12.75">
      <c r="B484" s="96"/>
      <c r="C484" s="39"/>
      <c r="D484" s="39"/>
      <c r="E484" s="80"/>
    </row>
    <row r="485" spans="2:5" s="8" customFormat="1" ht="12.75">
      <c r="B485" s="96"/>
      <c r="C485" s="39"/>
      <c r="D485" s="39"/>
      <c r="E485" s="80"/>
    </row>
    <row r="486" spans="2:5" s="8" customFormat="1" ht="12.75">
      <c r="B486" s="96"/>
      <c r="C486" s="39"/>
      <c r="D486" s="39"/>
      <c r="E486" s="80"/>
    </row>
    <row r="487" spans="2:5" s="8" customFormat="1" ht="12.75">
      <c r="B487" s="96"/>
      <c r="C487" s="39"/>
      <c r="D487" s="39"/>
      <c r="E487" s="80"/>
    </row>
    <row r="488" spans="2:5" s="8" customFormat="1" ht="12.75">
      <c r="B488" s="96"/>
      <c r="C488" s="39"/>
      <c r="D488" s="39"/>
      <c r="E488" s="80"/>
    </row>
    <row r="489" spans="2:5" s="8" customFormat="1" ht="12.75">
      <c r="B489" s="96"/>
      <c r="C489" s="39"/>
      <c r="D489" s="39"/>
      <c r="E489" s="80"/>
    </row>
    <row r="490" spans="2:5" s="8" customFormat="1" ht="12.75">
      <c r="B490" s="96"/>
      <c r="C490" s="39"/>
      <c r="D490" s="39"/>
      <c r="E490" s="80"/>
    </row>
    <row r="491" spans="2:5" s="8" customFormat="1" ht="12.75">
      <c r="B491" s="96"/>
      <c r="C491" s="39"/>
      <c r="D491" s="39"/>
      <c r="E491" s="80"/>
    </row>
    <row r="492" spans="2:5" s="8" customFormat="1" ht="12.75">
      <c r="B492" s="96"/>
      <c r="C492" s="39"/>
      <c r="D492" s="39"/>
      <c r="E492" s="80"/>
    </row>
    <row r="493" spans="2:5" s="8" customFormat="1" ht="12.75">
      <c r="B493" s="96"/>
      <c r="C493" s="39"/>
      <c r="D493" s="39"/>
      <c r="E493" s="80"/>
    </row>
    <row r="494" spans="2:5" s="8" customFormat="1" ht="12.75">
      <c r="B494" s="96"/>
      <c r="C494" s="39"/>
      <c r="D494" s="39"/>
      <c r="E494" s="80"/>
    </row>
    <row r="495" spans="2:5" s="8" customFormat="1" ht="12.75">
      <c r="B495" s="96"/>
      <c r="C495" s="39"/>
      <c r="D495" s="39"/>
      <c r="E495" s="80"/>
    </row>
    <row r="496" spans="2:5" s="8" customFormat="1" ht="12.75">
      <c r="B496" s="96"/>
      <c r="C496" s="39"/>
      <c r="D496" s="39"/>
      <c r="E496" s="80"/>
    </row>
    <row r="497" spans="2:5" s="8" customFormat="1" ht="12.75">
      <c r="B497" s="96"/>
      <c r="C497" s="39"/>
      <c r="D497" s="39"/>
      <c r="E497" s="80"/>
    </row>
    <row r="498" spans="2:5" s="8" customFormat="1" ht="12.75">
      <c r="B498" s="96"/>
      <c r="C498" s="39"/>
      <c r="D498" s="39"/>
      <c r="E498" s="80"/>
    </row>
    <row r="499" spans="2:5" s="8" customFormat="1" ht="12.75">
      <c r="B499" s="96"/>
      <c r="C499" s="39"/>
      <c r="D499" s="39"/>
      <c r="E499" s="80"/>
    </row>
    <row r="500" spans="2:5" s="8" customFormat="1" ht="12.75">
      <c r="B500" s="96"/>
      <c r="C500" s="39"/>
      <c r="D500" s="39"/>
      <c r="E500" s="80"/>
    </row>
    <row r="501" spans="2:5" s="8" customFormat="1" ht="12.75">
      <c r="B501" s="96"/>
      <c r="C501" s="39"/>
      <c r="D501" s="39"/>
      <c r="E501" s="80"/>
    </row>
    <row r="502" spans="2:5" s="8" customFormat="1" ht="12.75">
      <c r="B502" s="96"/>
      <c r="C502" s="39"/>
      <c r="D502" s="39"/>
      <c r="E502" s="80"/>
    </row>
    <row r="503" spans="2:5" s="8" customFormat="1" ht="12.75">
      <c r="B503" s="96"/>
      <c r="C503" s="39"/>
      <c r="D503" s="39"/>
      <c r="E503" s="80"/>
    </row>
    <row r="504" spans="2:5" s="8" customFormat="1" ht="12.75">
      <c r="B504" s="96"/>
      <c r="C504" s="39"/>
      <c r="D504" s="39"/>
      <c r="E504" s="80"/>
    </row>
    <row r="505" spans="2:5" s="8" customFormat="1" ht="12.75">
      <c r="B505" s="96"/>
      <c r="C505" s="39"/>
      <c r="D505" s="39"/>
      <c r="E505" s="80"/>
    </row>
    <row r="506" spans="2:5" s="8" customFormat="1" ht="12.75">
      <c r="B506" s="96"/>
      <c r="C506" s="39"/>
      <c r="D506" s="39"/>
      <c r="E506" s="80"/>
    </row>
    <row r="507" spans="2:5" s="8" customFormat="1" ht="12.75">
      <c r="B507" s="96"/>
      <c r="C507" s="39"/>
      <c r="D507" s="39"/>
      <c r="E507" s="80"/>
    </row>
    <row r="508" spans="2:5" s="8" customFormat="1" ht="12.75">
      <c r="B508" s="96"/>
      <c r="C508" s="39"/>
      <c r="D508" s="39"/>
      <c r="E508" s="80"/>
    </row>
    <row r="509" spans="2:5" s="8" customFormat="1" ht="12.75">
      <c r="B509" s="96"/>
      <c r="C509" s="39"/>
      <c r="D509" s="39"/>
      <c r="E509" s="80"/>
    </row>
    <row r="510" spans="2:5" s="8" customFormat="1" ht="12.75">
      <c r="B510" s="96"/>
      <c r="C510" s="39"/>
      <c r="D510" s="39"/>
      <c r="E510" s="80"/>
    </row>
    <row r="511" spans="2:5" s="8" customFormat="1" ht="12.75">
      <c r="B511" s="96"/>
      <c r="C511" s="39"/>
      <c r="D511" s="39"/>
      <c r="E511" s="80"/>
    </row>
    <row r="512" spans="2:5" s="8" customFormat="1" ht="12.75">
      <c r="B512" s="96"/>
      <c r="C512" s="39"/>
      <c r="D512" s="39"/>
      <c r="E512" s="80"/>
    </row>
    <row r="513" spans="2:5" s="8" customFormat="1" ht="12.75">
      <c r="B513" s="96"/>
      <c r="C513" s="39"/>
      <c r="D513" s="39"/>
      <c r="E513" s="80"/>
    </row>
    <row r="514" spans="2:5" s="8" customFormat="1" ht="12.75">
      <c r="B514" s="96"/>
      <c r="C514" s="39"/>
      <c r="D514" s="39"/>
      <c r="E514" s="80"/>
    </row>
    <row r="515" spans="2:5" s="8" customFormat="1" ht="12.75">
      <c r="B515" s="96"/>
      <c r="C515" s="39"/>
      <c r="D515" s="39"/>
      <c r="E515" s="80"/>
    </row>
    <row r="516" spans="2:5" s="8" customFormat="1" ht="12.75">
      <c r="B516" s="96"/>
      <c r="C516" s="39"/>
      <c r="D516" s="39"/>
      <c r="E516" s="80"/>
    </row>
    <row r="517" spans="2:5" s="8" customFormat="1" ht="12.75">
      <c r="B517" s="96"/>
      <c r="C517" s="39"/>
      <c r="D517" s="39"/>
      <c r="E517" s="80"/>
    </row>
    <row r="518" spans="2:5" s="8" customFormat="1" ht="12.75">
      <c r="B518" s="96"/>
      <c r="C518" s="39"/>
      <c r="D518" s="39"/>
      <c r="E518" s="80"/>
    </row>
    <row r="519" spans="2:5" s="8" customFormat="1" ht="12.75">
      <c r="B519" s="96"/>
      <c r="C519" s="39"/>
      <c r="D519" s="39"/>
      <c r="E519" s="80"/>
    </row>
    <row r="520" spans="2:5" s="8" customFormat="1" ht="12.75">
      <c r="B520" s="96"/>
      <c r="C520" s="39"/>
      <c r="D520" s="39"/>
      <c r="E520" s="80"/>
    </row>
    <row r="521" spans="2:5" s="8" customFormat="1" ht="12.75">
      <c r="B521" s="96"/>
      <c r="C521" s="39"/>
      <c r="D521" s="39"/>
      <c r="E521" s="80"/>
    </row>
    <row r="522" spans="2:5" s="8" customFormat="1" ht="12.75">
      <c r="B522" s="96"/>
      <c r="C522" s="39"/>
      <c r="D522" s="39"/>
      <c r="E522" s="80"/>
    </row>
    <row r="523" spans="2:5" s="8" customFormat="1" ht="12.75">
      <c r="B523" s="96"/>
      <c r="C523" s="39"/>
      <c r="D523" s="39"/>
      <c r="E523" s="80"/>
    </row>
    <row r="524" spans="2:5" s="8" customFormat="1" ht="12.75">
      <c r="B524" s="96"/>
      <c r="C524" s="39"/>
      <c r="D524" s="39"/>
      <c r="E524" s="80"/>
    </row>
    <row r="525" spans="2:5" s="8" customFormat="1" ht="12.75">
      <c r="B525" s="96"/>
      <c r="C525" s="39"/>
      <c r="D525" s="39"/>
      <c r="E525" s="80"/>
    </row>
    <row r="526" spans="2:5" s="8" customFormat="1" ht="12.75">
      <c r="B526" s="96"/>
      <c r="C526" s="39"/>
      <c r="D526" s="39"/>
      <c r="E526" s="80"/>
    </row>
    <row r="527" spans="2:5" s="8" customFormat="1" ht="12.75">
      <c r="B527" s="96"/>
      <c r="C527" s="39"/>
      <c r="D527" s="39"/>
      <c r="E527" s="80"/>
    </row>
    <row r="528" spans="2:5" s="8" customFormat="1" ht="12.75">
      <c r="B528" s="96"/>
      <c r="C528" s="39"/>
      <c r="D528" s="39"/>
      <c r="E528" s="80"/>
    </row>
    <row r="529" spans="2:5" s="8" customFormat="1" ht="12.75">
      <c r="B529" s="96"/>
      <c r="C529" s="39"/>
      <c r="D529" s="39"/>
      <c r="E529" s="80"/>
    </row>
    <row r="530" spans="2:5" s="8" customFormat="1" ht="12.75">
      <c r="B530" s="96"/>
      <c r="C530" s="39"/>
      <c r="D530" s="39"/>
      <c r="E530" s="80"/>
    </row>
    <row r="531" spans="2:5" s="8" customFormat="1" ht="12.75">
      <c r="B531" s="96"/>
      <c r="C531" s="39"/>
      <c r="D531" s="39"/>
      <c r="E531" s="80"/>
    </row>
    <row r="532" spans="2:5" s="8" customFormat="1" ht="12.75">
      <c r="B532" s="96"/>
      <c r="C532" s="39"/>
      <c r="D532" s="39"/>
      <c r="E532" s="80"/>
    </row>
    <row r="533" spans="2:5" s="8" customFormat="1" ht="12.75">
      <c r="B533" s="96"/>
      <c r="C533" s="39"/>
      <c r="D533" s="39"/>
      <c r="E533" s="80"/>
    </row>
    <row r="534" spans="2:5" s="8" customFormat="1" ht="12.75">
      <c r="B534" s="96"/>
      <c r="C534" s="39"/>
      <c r="D534" s="39"/>
      <c r="E534" s="80"/>
    </row>
    <row r="535" spans="2:5" s="8" customFormat="1" ht="12.75">
      <c r="B535" s="96"/>
      <c r="C535" s="39"/>
      <c r="D535" s="39"/>
      <c r="E535" s="80"/>
    </row>
    <row r="536" spans="2:5" s="8" customFormat="1" ht="12.75">
      <c r="B536" s="96"/>
      <c r="C536" s="39"/>
      <c r="D536" s="39"/>
      <c r="E536" s="80"/>
    </row>
    <row r="537" spans="2:5" s="8" customFormat="1" ht="12.75">
      <c r="B537" s="96"/>
      <c r="C537" s="39"/>
      <c r="D537" s="39"/>
      <c r="E537" s="80"/>
    </row>
    <row r="538" spans="2:5" s="8" customFormat="1" ht="12.75">
      <c r="B538" s="96"/>
      <c r="C538" s="39"/>
      <c r="D538" s="39"/>
      <c r="E538" s="80"/>
    </row>
    <row r="539" spans="2:5" s="8" customFormat="1" ht="12.75">
      <c r="B539" s="96"/>
      <c r="C539" s="39"/>
      <c r="D539" s="39"/>
      <c r="E539" s="80"/>
    </row>
    <row r="540" spans="2:5" s="8" customFormat="1" ht="12.75">
      <c r="B540" s="96"/>
      <c r="C540" s="39"/>
      <c r="D540" s="39"/>
      <c r="E540" s="80"/>
    </row>
    <row r="541" spans="2:5" s="8" customFormat="1" ht="12.75">
      <c r="B541" s="96"/>
      <c r="C541" s="39"/>
      <c r="D541" s="39"/>
      <c r="E541" s="80"/>
    </row>
    <row r="542" spans="2:5" s="8" customFormat="1" ht="12.75">
      <c r="B542" s="96"/>
      <c r="C542" s="39"/>
      <c r="D542" s="39"/>
      <c r="E542" s="80"/>
    </row>
    <row r="543" spans="2:5" s="8" customFormat="1" ht="12.75">
      <c r="B543" s="96"/>
      <c r="C543" s="39"/>
      <c r="D543" s="39"/>
      <c r="E543" s="80"/>
    </row>
    <row r="544" spans="2:5" s="8" customFormat="1" ht="12.75">
      <c r="B544" s="96"/>
      <c r="C544" s="39"/>
      <c r="D544" s="39"/>
      <c r="E544" s="80"/>
    </row>
    <row r="545" spans="2:5" s="8" customFormat="1" ht="12.75">
      <c r="B545" s="96"/>
      <c r="C545" s="39"/>
      <c r="D545" s="39"/>
      <c r="E545" s="80"/>
    </row>
    <row r="546" spans="2:5" s="8" customFormat="1" ht="12.75">
      <c r="B546" s="96"/>
      <c r="C546" s="39"/>
      <c r="D546" s="39"/>
      <c r="E546" s="80"/>
    </row>
    <row r="547" spans="2:5" s="8" customFormat="1" ht="12.75">
      <c r="B547" s="96"/>
      <c r="C547" s="39"/>
      <c r="D547" s="39"/>
      <c r="E547" s="80"/>
    </row>
    <row r="548" spans="2:5" s="8" customFormat="1" ht="12.75">
      <c r="B548" s="96"/>
      <c r="C548" s="39"/>
      <c r="D548" s="39"/>
      <c r="E548" s="80"/>
    </row>
    <row r="549" spans="2:5" s="8" customFormat="1" ht="12.75">
      <c r="B549" s="96"/>
      <c r="C549" s="39"/>
      <c r="D549" s="39"/>
      <c r="E549" s="80"/>
    </row>
    <row r="550" spans="2:5" s="8" customFormat="1" ht="12.75">
      <c r="B550" s="96"/>
      <c r="C550" s="39"/>
      <c r="D550" s="39"/>
      <c r="E550" s="80"/>
    </row>
    <row r="551" spans="2:5" s="8" customFormat="1" ht="12.75">
      <c r="B551" s="96"/>
      <c r="C551" s="39"/>
      <c r="D551" s="39"/>
      <c r="E551" s="80"/>
    </row>
    <row r="552" spans="2:5" s="8" customFormat="1" ht="12.75">
      <c r="B552" s="96"/>
      <c r="C552" s="39"/>
      <c r="D552" s="39"/>
      <c r="E552" s="80"/>
    </row>
    <row r="553" spans="2:5" s="8" customFormat="1" ht="12.75">
      <c r="B553" s="96"/>
      <c r="C553" s="39"/>
      <c r="D553" s="39"/>
      <c r="E553" s="80"/>
    </row>
    <row r="554" spans="2:5" s="8" customFormat="1" ht="12.75">
      <c r="B554" s="96"/>
      <c r="C554" s="39"/>
      <c r="D554" s="39"/>
      <c r="E554" s="80"/>
    </row>
    <row r="555" spans="2:5" s="8" customFormat="1" ht="12.75">
      <c r="B555" s="96"/>
      <c r="C555" s="39"/>
      <c r="D555" s="39"/>
      <c r="E555" s="80"/>
    </row>
    <row r="556" spans="2:5" s="8" customFormat="1" ht="12.75">
      <c r="B556" s="96"/>
      <c r="C556" s="39"/>
      <c r="D556" s="39"/>
      <c r="E556" s="80"/>
    </row>
    <row r="557" spans="2:5" s="8" customFormat="1" ht="12.75">
      <c r="B557" s="96"/>
      <c r="C557" s="39"/>
      <c r="D557" s="39"/>
      <c r="E557" s="80"/>
    </row>
    <row r="558" spans="2:5" s="8" customFormat="1" ht="12.75">
      <c r="B558" s="96"/>
      <c r="C558" s="39"/>
      <c r="D558" s="39"/>
      <c r="E558" s="80"/>
    </row>
    <row r="559" spans="2:5" s="8" customFormat="1" ht="12.75">
      <c r="B559" s="96"/>
      <c r="C559" s="39"/>
      <c r="D559" s="39"/>
      <c r="E559" s="80"/>
    </row>
    <row r="560" spans="2:5" s="8" customFormat="1" ht="12.75">
      <c r="B560" s="96"/>
      <c r="C560" s="39"/>
      <c r="D560" s="39"/>
      <c r="E560" s="80"/>
    </row>
    <row r="561" spans="2:5" s="8" customFormat="1" ht="12.75">
      <c r="B561" s="96"/>
      <c r="C561" s="39"/>
      <c r="D561" s="39"/>
      <c r="E561" s="80"/>
    </row>
    <row r="562" spans="2:5" s="8" customFormat="1" ht="12.75">
      <c r="B562" s="96"/>
      <c r="C562" s="39"/>
      <c r="D562" s="39"/>
      <c r="E562" s="80"/>
    </row>
    <row r="563" spans="2:5" s="8" customFormat="1" ht="12.75">
      <c r="B563" s="96"/>
      <c r="C563" s="39"/>
      <c r="D563" s="39"/>
      <c r="E563" s="80"/>
    </row>
    <row r="564" spans="2:5" s="8" customFormat="1" ht="12.75">
      <c r="B564" s="96"/>
      <c r="C564" s="39"/>
      <c r="D564" s="39"/>
      <c r="E564" s="80"/>
    </row>
    <row r="565" spans="2:5" s="8" customFormat="1" ht="12.75">
      <c r="B565" s="96"/>
      <c r="C565" s="39"/>
      <c r="D565" s="39"/>
      <c r="E565" s="80"/>
    </row>
    <row r="566" spans="2:5" s="8" customFormat="1" ht="12.75">
      <c r="B566" s="96"/>
      <c r="C566" s="39"/>
      <c r="D566" s="39"/>
      <c r="E566" s="80"/>
    </row>
    <row r="567" spans="2:5" s="8" customFormat="1" ht="12.75">
      <c r="B567" s="96"/>
      <c r="C567" s="39"/>
      <c r="D567" s="39"/>
      <c r="E567" s="80"/>
    </row>
    <row r="568" spans="2:5" s="8" customFormat="1" ht="12.75">
      <c r="B568" s="96"/>
      <c r="C568" s="39"/>
      <c r="D568" s="39"/>
      <c r="E568" s="80"/>
    </row>
    <row r="569" spans="2:5" s="8" customFormat="1" ht="12.75">
      <c r="B569" s="96"/>
      <c r="C569" s="39"/>
      <c r="D569" s="39"/>
      <c r="E569" s="80"/>
    </row>
    <row r="570" spans="2:5" s="8" customFormat="1" ht="12.75">
      <c r="B570" s="96"/>
      <c r="C570" s="39"/>
      <c r="D570" s="39"/>
      <c r="E570" s="80"/>
    </row>
    <row r="571" spans="2:5" s="8" customFormat="1" ht="12.75">
      <c r="B571" s="96"/>
      <c r="C571" s="39"/>
      <c r="D571" s="39"/>
      <c r="E571" s="80"/>
    </row>
    <row r="572" spans="2:5" s="8" customFormat="1" ht="12.75">
      <c r="B572" s="96"/>
      <c r="C572" s="39"/>
      <c r="D572" s="39"/>
      <c r="E572" s="80"/>
    </row>
    <row r="573" spans="2:5" s="8" customFormat="1" ht="12.75">
      <c r="B573" s="96"/>
      <c r="C573" s="39"/>
      <c r="D573" s="39"/>
      <c r="E573" s="80"/>
    </row>
    <row r="574" spans="2:5" s="8" customFormat="1" ht="12.75">
      <c r="B574" s="96"/>
      <c r="C574" s="39"/>
      <c r="D574" s="39"/>
      <c r="E574" s="80"/>
    </row>
    <row r="575" spans="2:5" s="8" customFormat="1" ht="12.75">
      <c r="B575" s="96"/>
      <c r="C575" s="39"/>
      <c r="D575" s="39"/>
      <c r="E575" s="80"/>
    </row>
    <row r="576" spans="2:5" s="8" customFormat="1" ht="12.75">
      <c r="B576" s="96"/>
      <c r="C576" s="39"/>
      <c r="D576" s="39"/>
      <c r="E576" s="80"/>
    </row>
    <row r="577" spans="2:5" s="8" customFormat="1" ht="12.75">
      <c r="B577" s="96"/>
      <c r="C577" s="39"/>
      <c r="D577" s="39"/>
      <c r="E577" s="80"/>
    </row>
    <row r="578" spans="2:5" s="8" customFormat="1" ht="12.75">
      <c r="B578" s="96"/>
      <c r="C578" s="39"/>
      <c r="D578" s="39"/>
      <c r="E578" s="80"/>
    </row>
    <row r="579" spans="2:5" s="8" customFormat="1" ht="12.75">
      <c r="B579" s="96"/>
      <c r="C579" s="39"/>
      <c r="D579" s="39"/>
      <c r="E579" s="80"/>
    </row>
    <row r="580" spans="2:5" s="8" customFormat="1" ht="12.75">
      <c r="B580" s="96"/>
      <c r="C580" s="39"/>
      <c r="D580" s="39"/>
      <c r="E580" s="80"/>
    </row>
    <row r="581" spans="2:5" s="8" customFormat="1" ht="12.75">
      <c r="B581" s="96"/>
      <c r="C581" s="39"/>
      <c r="D581" s="39"/>
      <c r="E581" s="80"/>
    </row>
    <row r="582" spans="2:5" s="8" customFormat="1" ht="12.75">
      <c r="B582" s="96"/>
      <c r="C582" s="39"/>
      <c r="D582" s="39"/>
      <c r="E582" s="80"/>
    </row>
    <row r="583" spans="2:5" s="8" customFormat="1" ht="12.75">
      <c r="B583" s="96"/>
      <c r="C583" s="39"/>
      <c r="D583" s="39"/>
      <c r="E583" s="80"/>
    </row>
    <row r="584" spans="2:5" s="8" customFormat="1" ht="12.75">
      <c r="B584" s="96"/>
      <c r="C584" s="39"/>
      <c r="D584" s="39"/>
      <c r="E584" s="80"/>
    </row>
    <row r="585" spans="2:5" s="8" customFormat="1" ht="12.75">
      <c r="B585" s="96"/>
      <c r="C585" s="39"/>
      <c r="D585" s="39"/>
      <c r="E585" s="80"/>
    </row>
    <row r="586" spans="2:5" s="8" customFormat="1" ht="12.75">
      <c r="B586" s="96"/>
      <c r="C586" s="39"/>
      <c r="D586" s="39"/>
      <c r="E586" s="80"/>
    </row>
    <row r="587" spans="2:5" s="8" customFormat="1" ht="12.75">
      <c r="B587" s="96"/>
      <c r="C587" s="39"/>
      <c r="D587" s="39"/>
      <c r="E587" s="80"/>
    </row>
    <row r="588" spans="2:5" s="8" customFormat="1" ht="12.75">
      <c r="B588" s="96"/>
      <c r="C588" s="39"/>
      <c r="D588" s="39"/>
      <c r="E588" s="80"/>
    </row>
    <row r="589" spans="2:5" s="8" customFormat="1" ht="12.75">
      <c r="B589" s="96"/>
      <c r="C589" s="39"/>
      <c r="D589" s="39"/>
      <c r="E589" s="80"/>
    </row>
    <row r="590" spans="2:5" s="8" customFormat="1" ht="12.75">
      <c r="B590" s="96"/>
      <c r="C590" s="39"/>
      <c r="D590" s="39"/>
      <c r="E590" s="80"/>
    </row>
    <row r="591" spans="2:5" s="8" customFormat="1" ht="12.75">
      <c r="B591" s="96"/>
      <c r="C591" s="39"/>
      <c r="D591" s="39"/>
      <c r="E591" s="80"/>
    </row>
    <row r="592" spans="2:5" s="8" customFormat="1" ht="12.75">
      <c r="B592" s="96"/>
      <c r="C592" s="39"/>
      <c r="D592" s="39"/>
      <c r="E592" s="80"/>
    </row>
    <row r="593" spans="2:5" s="8" customFormat="1" ht="12.75">
      <c r="B593" s="96"/>
      <c r="C593" s="39"/>
      <c r="D593" s="39"/>
      <c r="E593" s="80"/>
    </row>
    <row r="594" spans="2:5" s="8" customFormat="1" ht="12.75">
      <c r="B594" s="96"/>
      <c r="C594" s="39"/>
      <c r="D594" s="39"/>
      <c r="E594" s="80"/>
    </row>
    <row r="595" spans="2:5" s="8" customFormat="1" ht="12.75">
      <c r="B595" s="96"/>
      <c r="C595" s="39"/>
      <c r="D595" s="39"/>
      <c r="E595" s="80"/>
    </row>
    <row r="596" spans="2:5" s="8" customFormat="1" ht="12.75">
      <c r="B596" s="96"/>
      <c r="C596" s="39"/>
      <c r="D596" s="39"/>
      <c r="E596" s="80"/>
    </row>
    <row r="597" spans="2:5" s="8" customFormat="1" ht="12.75">
      <c r="B597" s="96"/>
      <c r="C597" s="39"/>
      <c r="D597" s="39"/>
      <c r="E597" s="80"/>
    </row>
    <row r="598" spans="2:5" s="8" customFormat="1" ht="12.75">
      <c r="B598" s="96"/>
      <c r="C598" s="39"/>
      <c r="D598" s="39"/>
      <c r="E598" s="80"/>
    </row>
    <row r="599" spans="2:5" s="8" customFormat="1" ht="12.75">
      <c r="B599" s="96"/>
      <c r="C599" s="39"/>
      <c r="D599" s="39"/>
      <c r="E599" s="80"/>
    </row>
    <row r="600" spans="2:5" s="8" customFormat="1" ht="12.75">
      <c r="B600" s="96"/>
      <c r="C600" s="39"/>
      <c r="D600" s="39"/>
      <c r="E600" s="80"/>
    </row>
    <row r="601" spans="2:5" s="8" customFormat="1" ht="12.75">
      <c r="B601" s="96"/>
      <c r="C601" s="39"/>
      <c r="D601" s="39"/>
      <c r="E601" s="80"/>
    </row>
    <row r="602" spans="2:5" s="8" customFormat="1" ht="12.75">
      <c r="B602" s="96"/>
      <c r="C602" s="39"/>
      <c r="D602" s="39"/>
      <c r="E602" s="80"/>
    </row>
    <row r="603" spans="2:5" s="8" customFormat="1" ht="12.75">
      <c r="B603" s="96"/>
      <c r="C603" s="39"/>
      <c r="D603" s="39"/>
      <c r="E603" s="80"/>
    </row>
    <row r="604" spans="2:5" s="8" customFormat="1" ht="12.75">
      <c r="B604" s="96"/>
      <c r="C604" s="39"/>
      <c r="D604" s="39"/>
      <c r="E604" s="80"/>
    </row>
    <row r="605" spans="2:5" s="8" customFormat="1" ht="12.75">
      <c r="B605" s="96"/>
      <c r="C605" s="39"/>
      <c r="D605" s="39"/>
      <c r="E605" s="80"/>
    </row>
    <row r="606" spans="2:5" s="8" customFormat="1" ht="12.75">
      <c r="B606" s="96"/>
      <c r="C606" s="39"/>
      <c r="D606" s="39"/>
      <c r="E606" s="80"/>
    </row>
    <row r="607" spans="2:5" s="8" customFormat="1" ht="12.75">
      <c r="B607" s="96"/>
      <c r="C607" s="39"/>
      <c r="D607" s="39"/>
      <c r="E607" s="80"/>
    </row>
    <row r="608" spans="2:5" s="8" customFormat="1" ht="12.75">
      <c r="B608" s="96"/>
      <c r="C608" s="39"/>
      <c r="D608" s="39"/>
      <c r="E608" s="80"/>
    </row>
    <row r="609" spans="2:5" s="8" customFormat="1" ht="12.75">
      <c r="B609" s="96"/>
      <c r="C609" s="39"/>
      <c r="D609" s="39"/>
      <c r="E609" s="80"/>
    </row>
    <row r="610" spans="2:5" s="8" customFormat="1" ht="12.75">
      <c r="B610" s="96"/>
      <c r="C610" s="39"/>
      <c r="D610" s="39"/>
      <c r="E610" s="80"/>
    </row>
    <row r="611" spans="2:5" s="8" customFormat="1" ht="12.75">
      <c r="B611" s="96"/>
      <c r="C611" s="39"/>
      <c r="D611" s="39"/>
      <c r="E611" s="80"/>
    </row>
    <row r="612" spans="2:5" s="8" customFormat="1" ht="12.75">
      <c r="B612" s="96"/>
      <c r="C612" s="39"/>
      <c r="D612" s="39"/>
      <c r="E612" s="80"/>
    </row>
    <row r="613" spans="2:5" s="8" customFormat="1" ht="12.75">
      <c r="B613" s="96"/>
      <c r="C613" s="39"/>
      <c r="D613" s="39"/>
      <c r="E613" s="80"/>
    </row>
    <row r="614" spans="2:5" s="8" customFormat="1" ht="12.75">
      <c r="B614" s="96"/>
      <c r="C614" s="39"/>
      <c r="D614" s="39"/>
      <c r="E614" s="80"/>
    </row>
    <row r="615" spans="2:5" s="8" customFormat="1" ht="12.75">
      <c r="B615" s="96"/>
      <c r="C615" s="39"/>
      <c r="D615" s="39"/>
      <c r="E615" s="80"/>
    </row>
    <row r="616" spans="2:5" s="8" customFormat="1" ht="12.75">
      <c r="B616" s="96"/>
      <c r="C616" s="39"/>
      <c r="D616" s="39"/>
      <c r="E616" s="80"/>
    </row>
    <row r="617" spans="2:5" s="8" customFormat="1" ht="12.75">
      <c r="B617" s="96"/>
      <c r="C617" s="39"/>
      <c r="D617" s="39"/>
      <c r="E617" s="80"/>
    </row>
    <row r="618" spans="2:5" s="8" customFormat="1" ht="12.75">
      <c r="B618" s="96"/>
      <c r="C618" s="39"/>
      <c r="D618" s="39"/>
      <c r="E618" s="80"/>
    </row>
    <row r="619" spans="2:5" s="8" customFormat="1" ht="12.75">
      <c r="B619" s="96"/>
      <c r="C619" s="39"/>
      <c r="D619" s="39"/>
      <c r="E619" s="80"/>
    </row>
    <row r="620" spans="2:5" s="8" customFormat="1" ht="12.75">
      <c r="B620" s="96"/>
      <c r="C620" s="39"/>
      <c r="D620" s="39"/>
      <c r="E620" s="80"/>
    </row>
    <row r="621" spans="2:5" s="8" customFormat="1" ht="12.75">
      <c r="B621" s="96"/>
      <c r="C621" s="39"/>
      <c r="D621" s="39"/>
      <c r="E621" s="80"/>
    </row>
    <row r="622" spans="2:5" s="8" customFormat="1" ht="12.75">
      <c r="B622" s="96"/>
      <c r="C622" s="39"/>
      <c r="D622" s="39"/>
      <c r="E622" s="80"/>
    </row>
    <row r="623" spans="2:5" s="8" customFormat="1" ht="12.75">
      <c r="B623" s="96"/>
      <c r="C623" s="39"/>
      <c r="D623" s="39"/>
      <c r="E623" s="80"/>
    </row>
    <row r="624" spans="2:5" s="8" customFormat="1" ht="12.75">
      <c r="B624" s="96"/>
      <c r="C624" s="39"/>
      <c r="D624" s="39"/>
      <c r="E624" s="80"/>
    </row>
    <row r="625" spans="2:5" s="8" customFormat="1" ht="12.75">
      <c r="B625" s="96"/>
      <c r="C625" s="39"/>
      <c r="D625" s="39"/>
      <c r="E625" s="80"/>
    </row>
    <row r="626" spans="2:5" s="8" customFormat="1" ht="12.75">
      <c r="B626" s="96"/>
      <c r="C626" s="39"/>
      <c r="D626" s="39"/>
      <c r="E626" s="80"/>
    </row>
    <row r="627" spans="2:5" s="8" customFormat="1" ht="12.75">
      <c r="B627" s="96"/>
      <c r="C627" s="39"/>
      <c r="D627" s="39"/>
      <c r="E627" s="80"/>
    </row>
    <row r="628" spans="2:5" s="8" customFormat="1" ht="12.75">
      <c r="B628" s="96"/>
      <c r="C628" s="39"/>
      <c r="D628" s="39"/>
      <c r="E628" s="80"/>
    </row>
    <row r="629" spans="2:5" s="8" customFormat="1" ht="12.75">
      <c r="B629" s="96"/>
      <c r="C629" s="39"/>
      <c r="D629" s="39"/>
      <c r="E629" s="80"/>
    </row>
    <row r="630" spans="2:5" s="8" customFormat="1" ht="12.75">
      <c r="B630" s="96"/>
      <c r="C630" s="39"/>
      <c r="D630" s="39"/>
      <c r="E630" s="80"/>
    </row>
    <row r="631" spans="2:5" s="8" customFormat="1" ht="12.75">
      <c r="B631" s="96"/>
      <c r="C631" s="39"/>
      <c r="D631" s="39"/>
      <c r="E631" s="80"/>
    </row>
  </sheetData>
  <mergeCells count="65">
    <mergeCell ref="F37:G37"/>
    <mergeCell ref="F38:G38"/>
    <mergeCell ref="F32:G32"/>
    <mergeCell ref="F33:G33"/>
    <mergeCell ref="F34:G34"/>
    <mergeCell ref="F35:G35"/>
    <mergeCell ref="F36:G36"/>
    <mergeCell ref="F27:G27"/>
    <mergeCell ref="F28:G28"/>
    <mergeCell ref="F29:G29"/>
    <mergeCell ref="F30:G30"/>
    <mergeCell ref="F31:G31"/>
    <mergeCell ref="F22:G22"/>
    <mergeCell ref="F23:G23"/>
    <mergeCell ref="F24:G24"/>
    <mergeCell ref="F25:G25"/>
    <mergeCell ref="F26:G26"/>
    <mergeCell ref="F17:G17"/>
    <mergeCell ref="F18:G18"/>
    <mergeCell ref="F19:G19"/>
    <mergeCell ref="F20:G20"/>
    <mergeCell ref="F21:G21"/>
    <mergeCell ref="F12:G12"/>
    <mergeCell ref="F13:G13"/>
    <mergeCell ref="F14:G14"/>
    <mergeCell ref="F15:G15"/>
    <mergeCell ref="F16:G16"/>
    <mergeCell ref="H41:J41"/>
    <mergeCell ref="B40:G40"/>
    <mergeCell ref="H40:J40"/>
    <mergeCell ref="B11:E11"/>
    <mergeCell ref="F11:G11"/>
    <mergeCell ref="B12:B14"/>
    <mergeCell ref="C15:C16"/>
    <mergeCell ref="B15:B16"/>
    <mergeCell ref="C17:C18"/>
    <mergeCell ref="B17:B18"/>
    <mergeCell ref="B19:B20"/>
    <mergeCell ref="C19:C20"/>
    <mergeCell ref="C21:C22"/>
    <mergeCell ref="B21:B22"/>
    <mergeCell ref="C37:C38"/>
    <mergeCell ref="B31:B32"/>
    <mergeCell ref="B1:G1"/>
    <mergeCell ref="B3:G3"/>
    <mergeCell ref="B42:G42"/>
    <mergeCell ref="B43:G43"/>
    <mergeCell ref="B41:G41"/>
    <mergeCell ref="B9:E9"/>
    <mergeCell ref="F6:G7"/>
    <mergeCell ref="B39:E39"/>
    <mergeCell ref="B6:B7"/>
    <mergeCell ref="B33:B36"/>
    <mergeCell ref="B37:B38"/>
    <mergeCell ref="C6:C7"/>
    <mergeCell ref="E6:E7"/>
    <mergeCell ref="B8:G8"/>
    <mergeCell ref="D6:D7"/>
    <mergeCell ref="C12:C14"/>
    <mergeCell ref="C33:C36"/>
    <mergeCell ref="B29:B30"/>
    <mergeCell ref="B27:B28"/>
    <mergeCell ref="C27:C28"/>
    <mergeCell ref="C29:C30"/>
    <mergeCell ref="C31:C32"/>
  </mergeCells>
  <pageMargins left="0.511811023622047" right="0.196850393700787" top="0.43307086614173201" bottom="0.23622047244094499" header="0.196850393700787" footer="0.196850393700787"/>
  <pageSetup paperSize="9" scale="79" firstPageNumber="159" fitToHeight="0" orientation="portrait" useFirstPageNumber="1" r:id="rId1"/>
  <headerFooter>
    <oddHeader>&amp;CDRAFT</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Foaie38">
    <tabColor theme="3" tint="0.39994506668294322"/>
    <pageSetUpPr fitToPage="1"/>
  </sheetPr>
  <dimension ref="B1:K45"/>
  <sheetViews>
    <sheetView topLeftCell="A26" zoomScale="115" zoomScaleNormal="115" workbookViewId="0">
      <selection activeCell="C14" sqref="C14:C16"/>
    </sheetView>
  </sheetViews>
  <sheetFormatPr defaultColWidth="9" defaultRowHeight="15.75"/>
  <cols>
    <col min="1" max="1" width="6.42578125" style="101" customWidth="1"/>
    <col min="2" max="2" width="3.7109375" style="96" customWidth="1"/>
    <col min="3" max="3" width="41.28515625" style="39" customWidth="1"/>
    <col min="4" max="4" width="24" style="39" customWidth="1"/>
    <col min="5" max="5" width="9" style="80" customWidth="1"/>
    <col min="6" max="6" width="10.28515625" style="101" customWidth="1"/>
    <col min="7" max="10" width="9.140625" style="101"/>
    <col min="11" max="11" width="0" style="101" hidden="1" customWidth="1"/>
    <col min="12" max="247" width="9.140625" style="101"/>
    <col min="248" max="248" width="3.7109375" style="101" customWidth="1"/>
    <col min="249" max="249" width="41.28515625" style="101" customWidth="1"/>
    <col min="250" max="250" width="7.42578125" style="101" customWidth="1"/>
    <col min="251" max="256" width="6.140625" style="101" customWidth="1"/>
    <col min="257" max="257" width="7.7109375" style="101" customWidth="1"/>
    <col min="258" max="503" width="9.140625" style="101"/>
    <col min="504" max="504" width="3.7109375" style="101" customWidth="1"/>
    <col min="505" max="505" width="41.28515625" style="101" customWidth="1"/>
    <col min="506" max="506" width="7.42578125" style="101" customWidth="1"/>
    <col min="507" max="512" width="6.140625" style="101" customWidth="1"/>
    <col min="513" max="513" width="7.7109375" style="101" customWidth="1"/>
    <col min="514" max="759" width="9.140625" style="101"/>
    <col min="760" max="760" width="3.7109375" style="101" customWidth="1"/>
    <col min="761" max="761" width="41.28515625" style="101" customWidth="1"/>
    <col min="762" max="762" width="7.42578125" style="101" customWidth="1"/>
    <col min="763" max="768" width="6.140625" style="101" customWidth="1"/>
    <col min="769" max="769" width="7.7109375" style="101" customWidth="1"/>
    <col min="770" max="1015" width="9.140625" style="101"/>
    <col min="1016" max="1016" width="3.7109375" style="101" customWidth="1"/>
    <col min="1017" max="1017" width="41.28515625" style="101" customWidth="1"/>
    <col min="1018" max="1018" width="7.42578125" style="101" customWidth="1"/>
    <col min="1019" max="1024" width="6.140625" style="101" customWidth="1"/>
    <col min="1025" max="1025" width="7.7109375" style="101" customWidth="1"/>
    <col min="1026" max="1271" width="9.140625" style="101"/>
    <col min="1272" max="1272" width="3.7109375" style="101" customWidth="1"/>
    <col min="1273" max="1273" width="41.28515625" style="101" customWidth="1"/>
    <col min="1274" max="1274" width="7.42578125" style="101" customWidth="1"/>
    <col min="1275" max="1280" width="6.140625" style="101" customWidth="1"/>
    <col min="1281" max="1281" width="7.7109375" style="101" customWidth="1"/>
    <col min="1282" max="1527" width="9.140625" style="101"/>
    <col min="1528" max="1528" width="3.7109375" style="101" customWidth="1"/>
    <col min="1529" max="1529" width="41.28515625" style="101" customWidth="1"/>
    <col min="1530" max="1530" width="7.42578125" style="101" customWidth="1"/>
    <col min="1531" max="1536" width="6.140625" style="101" customWidth="1"/>
    <col min="1537" max="1537" width="7.7109375" style="101" customWidth="1"/>
    <col min="1538" max="1783" width="9.140625" style="101"/>
    <col min="1784" max="1784" width="3.7109375" style="101" customWidth="1"/>
    <col min="1785" max="1785" width="41.28515625" style="101" customWidth="1"/>
    <col min="1786" max="1786" width="7.42578125" style="101" customWidth="1"/>
    <col min="1787" max="1792" width="6.140625" style="101" customWidth="1"/>
    <col min="1793" max="1793" width="7.7109375" style="101" customWidth="1"/>
    <col min="1794" max="2039" width="9.140625" style="101"/>
    <col min="2040" max="2040" width="3.7109375" style="101" customWidth="1"/>
    <col min="2041" max="2041" width="41.28515625" style="101" customWidth="1"/>
    <col min="2042" max="2042" width="7.42578125" style="101" customWidth="1"/>
    <col min="2043" max="2048" width="6.140625" style="101" customWidth="1"/>
    <col min="2049" max="2049" width="7.7109375" style="101" customWidth="1"/>
    <col min="2050" max="2295" width="9.140625" style="101"/>
    <col min="2296" max="2296" width="3.7109375" style="101" customWidth="1"/>
    <col min="2297" max="2297" width="41.28515625" style="101" customWidth="1"/>
    <col min="2298" max="2298" width="7.42578125" style="101" customWidth="1"/>
    <col min="2299" max="2304" width="6.140625" style="101" customWidth="1"/>
    <col min="2305" max="2305" width="7.7109375" style="101" customWidth="1"/>
    <col min="2306" max="2551" width="9.140625" style="101"/>
    <col min="2552" max="2552" width="3.7109375" style="101" customWidth="1"/>
    <col min="2553" max="2553" width="41.28515625" style="101" customWidth="1"/>
    <col min="2554" max="2554" width="7.42578125" style="101" customWidth="1"/>
    <col min="2555" max="2560" width="6.140625" style="101" customWidth="1"/>
    <col min="2561" max="2561" width="7.7109375" style="101" customWidth="1"/>
    <col min="2562" max="2807" width="9.140625" style="101"/>
    <col min="2808" max="2808" width="3.7109375" style="101" customWidth="1"/>
    <col min="2809" max="2809" width="41.28515625" style="101" customWidth="1"/>
    <col min="2810" max="2810" width="7.42578125" style="101" customWidth="1"/>
    <col min="2811" max="2816" width="6.140625" style="101" customWidth="1"/>
    <col min="2817" max="2817" width="7.7109375" style="101" customWidth="1"/>
    <col min="2818" max="3063" width="9.140625" style="101"/>
    <col min="3064" max="3064" width="3.7109375" style="101" customWidth="1"/>
    <col min="3065" max="3065" width="41.28515625" style="101" customWidth="1"/>
    <col min="3066" max="3066" width="7.42578125" style="101" customWidth="1"/>
    <col min="3067" max="3072" width="6.140625" style="101" customWidth="1"/>
    <col min="3073" max="3073" width="7.7109375" style="101" customWidth="1"/>
    <col min="3074" max="3319" width="9.140625" style="101"/>
    <col min="3320" max="3320" width="3.7109375" style="101" customWidth="1"/>
    <col min="3321" max="3321" width="41.28515625" style="101" customWidth="1"/>
    <col min="3322" max="3322" width="7.42578125" style="101" customWidth="1"/>
    <col min="3323" max="3328" width="6.140625" style="101" customWidth="1"/>
    <col min="3329" max="3329" width="7.7109375" style="101" customWidth="1"/>
    <col min="3330" max="3575" width="9.140625" style="101"/>
    <col min="3576" max="3576" width="3.7109375" style="101" customWidth="1"/>
    <col min="3577" max="3577" width="41.28515625" style="101" customWidth="1"/>
    <col min="3578" max="3578" width="7.42578125" style="101" customWidth="1"/>
    <col min="3579" max="3584" width="6.140625" style="101" customWidth="1"/>
    <col min="3585" max="3585" width="7.7109375" style="101" customWidth="1"/>
    <col min="3586" max="3831" width="9.140625" style="101"/>
    <col min="3832" max="3832" width="3.7109375" style="101" customWidth="1"/>
    <col min="3833" max="3833" width="41.28515625" style="101" customWidth="1"/>
    <col min="3834" max="3834" width="7.42578125" style="101" customWidth="1"/>
    <col min="3835" max="3840" width="6.140625" style="101" customWidth="1"/>
    <col min="3841" max="3841" width="7.7109375" style="101" customWidth="1"/>
    <col min="3842" max="4087" width="9.140625" style="101"/>
    <col min="4088" max="4088" width="3.7109375" style="101" customWidth="1"/>
    <col min="4089" max="4089" width="41.28515625" style="101" customWidth="1"/>
    <col min="4090" max="4090" width="7.42578125" style="101" customWidth="1"/>
    <col min="4091" max="4096" width="6.140625" style="101" customWidth="1"/>
    <col min="4097" max="4097" width="7.7109375" style="101" customWidth="1"/>
    <col min="4098" max="4343" width="9.140625" style="101"/>
    <col min="4344" max="4344" width="3.7109375" style="101" customWidth="1"/>
    <col min="4345" max="4345" width="41.28515625" style="101" customWidth="1"/>
    <col min="4346" max="4346" width="7.42578125" style="101" customWidth="1"/>
    <col min="4347" max="4352" width="6.140625" style="101" customWidth="1"/>
    <col min="4353" max="4353" width="7.7109375" style="101" customWidth="1"/>
    <col min="4354" max="4599" width="9.140625" style="101"/>
    <col min="4600" max="4600" width="3.7109375" style="101" customWidth="1"/>
    <col min="4601" max="4601" width="41.28515625" style="101" customWidth="1"/>
    <col min="4602" max="4602" width="7.42578125" style="101" customWidth="1"/>
    <col min="4603" max="4608" width="6.140625" style="101" customWidth="1"/>
    <col min="4609" max="4609" width="7.7109375" style="101" customWidth="1"/>
    <col min="4610" max="4855" width="9.140625" style="101"/>
    <col min="4856" max="4856" width="3.7109375" style="101" customWidth="1"/>
    <col min="4857" max="4857" width="41.28515625" style="101" customWidth="1"/>
    <col min="4858" max="4858" width="7.42578125" style="101" customWidth="1"/>
    <col min="4859" max="4864" width="6.140625" style="101" customWidth="1"/>
    <col min="4865" max="4865" width="7.7109375" style="101" customWidth="1"/>
    <col min="4866" max="5111" width="9.140625" style="101"/>
    <col min="5112" max="5112" width="3.7109375" style="101" customWidth="1"/>
    <col min="5113" max="5113" width="41.28515625" style="101" customWidth="1"/>
    <col min="5114" max="5114" width="7.42578125" style="101" customWidth="1"/>
    <col min="5115" max="5120" width="6.140625" style="101" customWidth="1"/>
    <col min="5121" max="5121" width="7.7109375" style="101" customWidth="1"/>
    <col min="5122" max="5367" width="9.140625" style="101"/>
    <col min="5368" max="5368" width="3.7109375" style="101" customWidth="1"/>
    <col min="5369" max="5369" width="41.28515625" style="101" customWidth="1"/>
    <col min="5370" max="5370" width="7.42578125" style="101" customWidth="1"/>
    <col min="5371" max="5376" width="6.140625" style="101" customWidth="1"/>
    <col min="5377" max="5377" width="7.7109375" style="101" customWidth="1"/>
    <col min="5378" max="5623" width="9.140625" style="101"/>
    <col min="5624" max="5624" width="3.7109375" style="101" customWidth="1"/>
    <col min="5625" max="5625" width="41.28515625" style="101" customWidth="1"/>
    <col min="5626" max="5626" width="7.42578125" style="101" customWidth="1"/>
    <col min="5627" max="5632" width="6.140625" style="101" customWidth="1"/>
    <col min="5633" max="5633" width="7.7109375" style="101" customWidth="1"/>
    <col min="5634" max="5879" width="9.140625" style="101"/>
    <col min="5880" max="5880" width="3.7109375" style="101" customWidth="1"/>
    <col min="5881" max="5881" width="41.28515625" style="101" customWidth="1"/>
    <col min="5882" max="5882" width="7.42578125" style="101" customWidth="1"/>
    <col min="5883" max="5888" width="6.140625" style="101" customWidth="1"/>
    <col min="5889" max="5889" width="7.7109375" style="101" customWidth="1"/>
    <col min="5890" max="6135" width="9.140625" style="101"/>
    <col min="6136" max="6136" width="3.7109375" style="101" customWidth="1"/>
    <col min="6137" max="6137" width="41.28515625" style="101" customWidth="1"/>
    <col min="6138" max="6138" width="7.42578125" style="101" customWidth="1"/>
    <col min="6139" max="6144" width="6.140625" style="101" customWidth="1"/>
    <col min="6145" max="6145" width="7.7109375" style="101" customWidth="1"/>
    <col min="6146" max="6391" width="9.140625" style="101"/>
    <col min="6392" max="6392" width="3.7109375" style="101" customWidth="1"/>
    <col min="6393" max="6393" width="41.28515625" style="101" customWidth="1"/>
    <col min="6394" max="6394" width="7.42578125" style="101" customWidth="1"/>
    <col min="6395" max="6400" width="6.140625" style="101" customWidth="1"/>
    <col min="6401" max="6401" width="7.7109375" style="101" customWidth="1"/>
    <col min="6402" max="6647" width="9.140625" style="101"/>
    <col min="6648" max="6648" width="3.7109375" style="101" customWidth="1"/>
    <col min="6649" max="6649" width="41.28515625" style="101" customWidth="1"/>
    <col min="6650" max="6650" width="7.42578125" style="101" customWidth="1"/>
    <col min="6651" max="6656" width="6.140625" style="101" customWidth="1"/>
    <col min="6657" max="6657" width="7.7109375" style="101" customWidth="1"/>
    <col min="6658" max="6903" width="9.140625" style="101"/>
    <col min="6904" max="6904" width="3.7109375" style="101" customWidth="1"/>
    <col min="6905" max="6905" width="41.28515625" style="101" customWidth="1"/>
    <col min="6906" max="6906" width="7.42578125" style="101" customWidth="1"/>
    <col min="6907" max="6912" width="6.140625" style="101" customWidth="1"/>
    <col min="6913" max="6913" width="7.7109375" style="101" customWidth="1"/>
    <col min="6914" max="7159" width="9.140625" style="101"/>
    <col min="7160" max="7160" width="3.7109375" style="101" customWidth="1"/>
    <col min="7161" max="7161" width="41.28515625" style="101" customWidth="1"/>
    <col min="7162" max="7162" width="7.42578125" style="101" customWidth="1"/>
    <col min="7163" max="7168" width="6.140625" style="101" customWidth="1"/>
    <col min="7169" max="7169" width="7.7109375" style="101" customWidth="1"/>
    <col min="7170" max="7415" width="9.140625" style="101"/>
    <col min="7416" max="7416" width="3.7109375" style="101" customWidth="1"/>
    <col min="7417" max="7417" width="41.28515625" style="101" customWidth="1"/>
    <col min="7418" max="7418" width="7.42578125" style="101" customWidth="1"/>
    <col min="7419" max="7424" width="6.140625" style="101" customWidth="1"/>
    <col min="7425" max="7425" width="7.7109375" style="101" customWidth="1"/>
    <col min="7426" max="7671" width="9.140625" style="101"/>
    <col min="7672" max="7672" width="3.7109375" style="101" customWidth="1"/>
    <col min="7673" max="7673" width="41.28515625" style="101" customWidth="1"/>
    <col min="7674" max="7674" width="7.42578125" style="101" customWidth="1"/>
    <col min="7675" max="7680" width="6.140625" style="101" customWidth="1"/>
    <col min="7681" max="7681" width="7.7109375" style="101" customWidth="1"/>
    <col min="7682" max="7927" width="9.140625" style="101"/>
    <col min="7928" max="7928" width="3.7109375" style="101" customWidth="1"/>
    <col min="7929" max="7929" width="41.28515625" style="101" customWidth="1"/>
    <col min="7930" max="7930" width="7.42578125" style="101" customWidth="1"/>
    <col min="7931" max="7936" width="6.140625" style="101" customWidth="1"/>
    <col min="7937" max="7937" width="7.7109375" style="101" customWidth="1"/>
    <col min="7938" max="8183" width="9.140625" style="101"/>
    <col min="8184" max="8184" width="3.7109375" style="101" customWidth="1"/>
    <col min="8185" max="8185" width="41.28515625" style="101" customWidth="1"/>
    <col min="8186" max="8186" width="7.42578125" style="101" customWidth="1"/>
    <col min="8187" max="8192" width="6.140625" style="101" customWidth="1"/>
    <col min="8193" max="8193" width="7.7109375" style="101" customWidth="1"/>
    <col min="8194" max="8439" width="9.140625" style="101"/>
    <col min="8440" max="8440" width="3.7109375" style="101" customWidth="1"/>
    <col min="8441" max="8441" width="41.28515625" style="101" customWidth="1"/>
    <col min="8442" max="8442" width="7.42578125" style="101" customWidth="1"/>
    <col min="8443" max="8448" width="6.140625" style="101" customWidth="1"/>
    <col min="8449" max="8449" width="7.7109375" style="101" customWidth="1"/>
    <col min="8450" max="8695" width="9.140625" style="101"/>
    <col min="8696" max="8696" width="3.7109375" style="101" customWidth="1"/>
    <col min="8697" max="8697" width="41.28515625" style="101" customWidth="1"/>
    <col min="8698" max="8698" width="7.42578125" style="101" customWidth="1"/>
    <col min="8699" max="8704" width="6.140625" style="101" customWidth="1"/>
    <col min="8705" max="8705" width="7.7109375" style="101" customWidth="1"/>
    <col min="8706" max="8951" width="9.140625" style="101"/>
    <col min="8952" max="8952" width="3.7109375" style="101" customWidth="1"/>
    <col min="8953" max="8953" width="41.28515625" style="101" customWidth="1"/>
    <col min="8954" max="8954" width="7.42578125" style="101" customWidth="1"/>
    <col min="8955" max="8960" width="6.140625" style="101" customWidth="1"/>
    <col min="8961" max="8961" width="7.7109375" style="101" customWidth="1"/>
    <col min="8962" max="9207" width="9.140625" style="101"/>
    <col min="9208" max="9208" width="3.7109375" style="101" customWidth="1"/>
    <col min="9209" max="9209" width="41.28515625" style="101" customWidth="1"/>
    <col min="9210" max="9210" width="7.42578125" style="101" customWidth="1"/>
    <col min="9211" max="9216" width="6.140625" style="101" customWidth="1"/>
    <col min="9217" max="9217" width="7.7109375" style="101" customWidth="1"/>
    <col min="9218" max="9463" width="9.140625" style="101"/>
    <col min="9464" max="9464" width="3.7109375" style="101" customWidth="1"/>
    <col min="9465" max="9465" width="41.28515625" style="101" customWidth="1"/>
    <col min="9466" max="9466" width="7.42578125" style="101" customWidth="1"/>
    <col min="9467" max="9472" width="6.140625" style="101" customWidth="1"/>
    <col min="9473" max="9473" width="7.7109375" style="101" customWidth="1"/>
    <col min="9474" max="9719" width="9.140625" style="101"/>
    <col min="9720" max="9720" width="3.7109375" style="101" customWidth="1"/>
    <col min="9721" max="9721" width="41.28515625" style="101" customWidth="1"/>
    <col min="9722" max="9722" width="7.42578125" style="101" customWidth="1"/>
    <col min="9723" max="9728" width="6.140625" style="101" customWidth="1"/>
    <col min="9729" max="9729" width="7.7109375" style="101" customWidth="1"/>
    <col min="9730" max="9975" width="9.140625" style="101"/>
    <col min="9976" max="9976" width="3.7109375" style="101" customWidth="1"/>
    <col min="9977" max="9977" width="41.28515625" style="101" customWidth="1"/>
    <col min="9978" max="9978" width="7.42578125" style="101" customWidth="1"/>
    <col min="9979" max="9984" width="6.140625" style="101" customWidth="1"/>
    <col min="9985" max="9985" width="7.7109375" style="101" customWidth="1"/>
    <col min="9986" max="10231" width="9.140625" style="101"/>
    <col min="10232" max="10232" width="3.7109375" style="101" customWidth="1"/>
    <col min="10233" max="10233" width="41.28515625" style="101" customWidth="1"/>
    <col min="10234" max="10234" width="7.42578125" style="101" customWidth="1"/>
    <col min="10235" max="10240" width="6.140625" style="101" customWidth="1"/>
    <col min="10241" max="10241" width="7.7109375" style="101" customWidth="1"/>
    <col min="10242" max="10487" width="9.140625" style="101"/>
    <col min="10488" max="10488" width="3.7109375" style="101" customWidth="1"/>
    <col min="10489" max="10489" width="41.28515625" style="101" customWidth="1"/>
    <col min="10490" max="10490" width="7.42578125" style="101" customWidth="1"/>
    <col min="10491" max="10496" width="6.140625" style="101" customWidth="1"/>
    <col min="10497" max="10497" width="7.7109375" style="101" customWidth="1"/>
    <col min="10498" max="10743" width="9.140625" style="101"/>
    <col min="10744" max="10744" width="3.7109375" style="101" customWidth="1"/>
    <col min="10745" max="10745" width="41.28515625" style="101" customWidth="1"/>
    <col min="10746" max="10746" width="7.42578125" style="101" customWidth="1"/>
    <col min="10747" max="10752" width="6.140625" style="101" customWidth="1"/>
    <col min="10753" max="10753" width="7.7109375" style="101" customWidth="1"/>
    <col min="10754" max="10999" width="9.140625" style="101"/>
    <col min="11000" max="11000" width="3.7109375" style="101" customWidth="1"/>
    <col min="11001" max="11001" width="41.28515625" style="101" customWidth="1"/>
    <col min="11002" max="11002" width="7.42578125" style="101" customWidth="1"/>
    <col min="11003" max="11008" width="6.140625" style="101" customWidth="1"/>
    <col min="11009" max="11009" width="7.7109375" style="101" customWidth="1"/>
    <col min="11010" max="11255" width="9.140625" style="101"/>
    <col min="11256" max="11256" width="3.7109375" style="101" customWidth="1"/>
    <col min="11257" max="11257" width="41.28515625" style="101" customWidth="1"/>
    <col min="11258" max="11258" width="7.42578125" style="101" customWidth="1"/>
    <col min="11259" max="11264" width="6.140625" style="101" customWidth="1"/>
    <col min="11265" max="11265" width="7.7109375" style="101" customWidth="1"/>
    <col min="11266" max="11511" width="9.140625" style="101"/>
    <col min="11512" max="11512" width="3.7109375" style="101" customWidth="1"/>
    <col min="11513" max="11513" width="41.28515625" style="101" customWidth="1"/>
    <col min="11514" max="11514" width="7.42578125" style="101" customWidth="1"/>
    <col min="11515" max="11520" width="6.140625" style="101" customWidth="1"/>
    <col min="11521" max="11521" width="7.7109375" style="101" customWidth="1"/>
    <col min="11522" max="11767" width="9.140625" style="101"/>
    <col min="11768" max="11768" width="3.7109375" style="101" customWidth="1"/>
    <col min="11769" max="11769" width="41.28515625" style="101" customWidth="1"/>
    <col min="11770" max="11770" width="7.42578125" style="101" customWidth="1"/>
    <col min="11771" max="11776" width="6.140625" style="101" customWidth="1"/>
    <col min="11777" max="11777" width="7.7109375" style="101" customWidth="1"/>
    <col min="11778" max="12023" width="9.140625" style="101"/>
    <col min="12024" max="12024" width="3.7109375" style="101" customWidth="1"/>
    <col min="12025" max="12025" width="41.28515625" style="101" customWidth="1"/>
    <col min="12026" max="12026" width="7.42578125" style="101" customWidth="1"/>
    <col min="12027" max="12032" width="6.140625" style="101" customWidth="1"/>
    <col min="12033" max="12033" width="7.7109375" style="101" customWidth="1"/>
    <col min="12034" max="12279" width="9.140625" style="101"/>
    <col min="12280" max="12280" width="3.7109375" style="101" customWidth="1"/>
    <col min="12281" max="12281" width="41.28515625" style="101" customWidth="1"/>
    <col min="12282" max="12282" width="7.42578125" style="101" customWidth="1"/>
    <col min="12283" max="12288" width="6.140625" style="101" customWidth="1"/>
    <col min="12289" max="12289" width="7.7109375" style="101" customWidth="1"/>
    <col min="12290" max="12535" width="9.140625" style="101"/>
    <col min="12536" max="12536" width="3.7109375" style="101" customWidth="1"/>
    <col min="12537" max="12537" width="41.28515625" style="101" customWidth="1"/>
    <col min="12538" max="12538" width="7.42578125" style="101" customWidth="1"/>
    <col min="12539" max="12544" width="6.140625" style="101" customWidth="1"/>
    <col min="12545" max="12545" width="7.7109375" style="101" customWidth="1"/>
    <col min="12546" max="12791" width="9.140625" style="101"/>
    <col min="12792" max="12792" width="3.7109375" style="101" customWidth="1"/>
    <col min="12793" max="12793" width="41.28515625" style="101" customWidth="1"/>
    <col min="12794" max="12794" width="7.42578125" style="101" customWidth="1"/>
    <col min="12795" max="12800" width="6.140625" style="101" customWidth="1"/>
    <col min="12801" max="12801" width="7.7109375" style="101" customWidth="1"/>
    <col min="12802" max="13047" width="9.140625" style="101"/>
    <col min="13048" max="13048" width="3.7109375" style="101" customWidth="1"/>
    <col min="13049" max="13049" width="41.28515625" style="101" customWidth="1"/>
    <col min="13050" max="13050" width="7.42578125" style="101" customWidth="1"/>
    <col min="13051" max="13056" width="6.140625" style="101" customWidth="1"/>
    <col min="13057" max="13057" width="7.7109375" style="101" customWidth="1"/>
    <col min="13058" max="13303" width="9.140625" style="101"/>
    <col min="13304" max="13304" width="3.7109375" style="101" customWidth="1"/>
    <col min="13305" max="13305" width="41.28515625" style="101" customWidth="1"/>
    <col min="13306" max="13306" width="7.42578125" style="101" customWidth="1"/>
    <col min="13307" max="13312" width="6.140625" style="101" customWidth="1"/>
    <col min="13313" max="13313" width="7.7109375" style="101" customWidth="1"/>
    <col min="13314" max="13559" width="9.140625" style="101"/>
    <col min="13560" max="13560" width="3.7109375" style="101" customWidth="1"/>
    <col min="13561" max="13561" width="41.28515625" style="101" customWidth="1"/>
    <col min="13562" max="13562" width="7.42578125" style="101" customWidth="1"/>
    <col min="13563" max="13568" width="6.140625" style="101" customWidth="1"/>
    <col min="13569" max="13569" width="7.7109375" style="101" customWidth="1"/>
    <col min="13570" max="13815" width="9.140625" style="101"/>
    <col min="13816" max="13816" width="3.7109375" style="101" customWidth="1"/>
    <col min="13817" max="13817" width="41.28515625" style="101" customWidth="1"/>
    <col min="13818" max="13818" width="7.42578125" style="101" customWidth="1"/>
    <col min="13819" max="13824" width="6.140625" style="101" customWidth="1"/>
    <col min="13825" max="13825" width="7.7109375" style="101" customWidth="1"/>
    <col min="13826" max="14071" width="9.140625" style="101"/>
    <col min="14072" max="14072" width="3.7109375" style="101" customWidth="1"/>
    <col min="14073" max="14073" width="41.28515625" style="101" customWidth="1"/>
    <col min="14074" max="14074" width="7.42578125" style="101" customWidth="1"/>
    <col min="14075" max="14080" width="6.140625" style="101" customWidth="1"/>
    <col min="14081" max="14081" width="7.7109375" style="101" customWidth="1"/>
    <col min="14082" max="14327" width="9.140625" style="101"/>
    <col min="14328" max="14328" width="3.7109375" style="101" customWidth="1"/>
    <col min="14329" max="14329" width="41.28515625" style="101" customWidth="1"/>
    <col min="14330" max="14330" width="7.42578125" style="101" customWidth="1"/>
    <col min="14331" max="14336" width="6.140625" style="101" customWidth="1"/>
    <col min="14337" max="14337" width="7.7109375" style="101" customWidth="1"/>
    <col min="14338" max="14583" width="9.140625" style="101"/>
    <col min="14584" max="14584" width="3.7109375" style="101" customWidth="1"/>
    <col min="14585" max="14585" width="41.28515625" style="101" customWidth="1"/>
    <col min="14586" max="14586" width="7.42578125" style="101" customWidth="1"/>
    <col min="14587" max="14592" width="6.140625" style="101" customWidth="1"/>
    <col min="14593" max="14593" width="7.7109375" style="101" customWidth="1"/>
    <col min="14594" max="14839" width="9.140625" style="101"/>
    <col min="14840" max="14840" width="3.7109375" style="101" customWidth="1"/>
    <col min="14841" max="14841" width="41.28515625" style="101" customWidth="1"/>
    <col min="14842" max="14842" width="7.42578125" style="101" customWidth="1"/>
    <col min="14843" max="14848" width="6.140625" style="101" customWidth="1"/>
    <col min="14849" max="14849" width="7.7109375" style="101" customWidth="1"/>
    <col min="14850" max="15095" width="9.140625" style="101"/>
    <col min="15096" max="15096" width="3.7109375" style="101" customWidth="1"/>
    <col min="15097" max="15097" width="41.28515625" style="101" customWidth="1"/>
    <col min="15098" max="15098" width="7.42578125" style="101" customWidth="1"/>
    <col min="15099" max="15104" width="6.140625" style="101" customWidth="1"/>
    <col min="15105" max="15105" width="7.7109375" style="101" customWidth="1"/>
    <col min="15106" max="15351" width="9.140625" style="101"/>
    <col min="15352" max="15352" width="3.7109375" style="101" customWidth="1"/>
    <col min="15353" max="15353" width="41.28515625" style="101" customWidth="1"/>
    <col min="15354" max="15354" width="7.42578125" style="101" customWidth="1"/>
    <col min="15355" max="15360" width="6.140625" style="101" customWidth="1"/>
    <col min="15361" max="15361" width="7.7109375" style="101" customWidth="1"/>
    <col min="15362" max="15607" width="9.140625" style="101"/>
    <col min="15608" max="15608" width="3.7109375" style="101" customWidth="1"/>
    <col min="15609" max="15609" width="41.28515625" style="101" customWidth="1"/>
    <col min="15610" max="15610" width="7.42578125" style="101" customWidth="1"/>
    <col min="15611" max="15616" width="6.140625" style="101" customWidth="1"/>
    <col min="15617" max="15617" width="7.7109375" style="101" customWidth="1"/>
    <col min="15618" max="15863" width="9.140625" style="101"/>
    <col min="15864" max="15864" width="3.7109375" style="101" customWidth="1"/>
    <col min="15865" max="15865" width="41.28515625" style="101" customWidth="1"/>
    <col min="15866" max="15866" width="7.42578125" style="101" customWidth="1"/>
    <col min="15867" max="15872" width="6.140625" style="101" customWidth="1"/>
    <col min="15873" max="15873" width="7.7109375" style="101" customWidth="1"/>
    <col min="15874" max="16119" width="9.140625" style="101"/>
    <col min="16120" max="16120" width="3.7109375" style="101" customWidth="1"/>
    <col min="16121" max="16121" width="41.28515625" style="101" customWidth="1"/>
    <col min="16122" max="16122" width="7.42578125" style="101" customWidth="1"/>
    <col min="16123" max="16128" width="6.140625" style="101" customWidth="1"/>
    <col min="16129" max="16129" width="7.7109375" style="101" customWidth="1"/>
    <col min="16130" max="16375" width="9.140625" style="101"/>
    <col min="16376" max="16384" width="10.28515625" style="101" customWidth="1"/>
  </cols>
  <sheetData>
    <row r="1" spans="2:11">
      <c r="B1" s="1425" t="s">
        <v>363</v>
      </c>
      <c r="C1" s="1425"/>
      <c r="D1" s="1425"/>
      <c r="E1" s="1425"/>
      <c r="F1" s="1425"/>
    </row>
    <row r="2" spans="2:11">
      <c r="C2" s="47"/>
      <c r="D2" s="47"/>
    </row>
    <row r="3" spans="2:11">
      <c r="B3" s="117"/>
      <c r="C3" s="1594" t="s">
        <v>495</v>
      </c>
      <c r="D3" s="1594"/>
      <c r="E3" s="1594"/>
      <c r="F3" s="1594"/>
    </row>
    <row r="4" spans="2:11">
      <c r="B4" s="117"/>
      <c r="C4" s="118"/>
      <c r="D4" s="118"/>
      <c r="E4" s="118"/>
    </row>
    <row r="5" spans="2:11" ht="13.5" customHeight="1">
      <c r="B5" s="119"/>
      <c r="C5" s="120"/>
      <c r="D5" s="120"/>
      <c r="E5" s="120"/>
    </row>
    <row r="6" spans="2:11" s="116" customFormat="1" ht="38.25">
      <c r="B6" s="1635" t="s">
        <v>496</v>
      </c>
      <c r="C6" s="1633" t="s">
        <v>2</v>
      </c>
      <c r="D6" s="1102" t="s">
        <v>833</v>
      </c>
      <c r="E6" s="1637" t="s">
        <v>497</v>
      </c>
      <c r="F6" s="696" t="s">
        <v>2637</v>
      </c>
    </row>
    <row r="7" spans="2:11" s="116" customFormat="1">
      <c r="B7" s="1636"/>
      <c r="C7" s="1634"/>
      <c r="D7" s="1634"/>
      <c r="E7" s="1638"/>
      <c r="F7" s="729" t="s">
        <v>19</v>
      </c>
    </row>
    <row r="8" spans="2:11" ht="15.75" customHeight="1">
      <c r="B8" s="1613" t="s">
        <v>2846</v>
      </c>
      <c r="C8" s="1613"/>
      <c r="D8" s="1613"/>
      <c r="E8" s="1613"/>
      <c r="F8" s="1613"/>
      <c r="G8" s="116"/>
    </row>
    <row r="9" spans="2:11">
      <c r="B9" s="1609">
        <v>1</v>
      </c>
      <c r="C9" s="1401" t="s">
        <v>1114</v>
      </c>
      <c r="D9" s="123" t="s">
        <v>899</v>
      </c>
      <c r="E9" s="122" t="s">
        <v>324</v>
      </c>
      <c r="F9" s="506">
        <f>_xlfn.XLOOKUP(K9,[1]VIII_CII_D_centr!$AI:$AI,[1]VIII_CII_D_centr!$T:$T)</f>
        <v>1.817725</v>
      </c>
      <c r="I9" s="110"/>
      <c r="K9" s="866" t="s">
        <v>2542</v>
      </c>
    </row>
    <row r="10" spans="2:11">
      <c r="B10" s="1610"/>
      <c r="C10" s="1094"/>
      <c r="D10" s="123" t="s">
        <v>388</v>
      </c>
      <c r="E10" s="122" t="s">
        <v>324</v>
      </c>
      <c r="F10" s="506">
        <f>_xlfn.XLOOKUP(K10,[1]VIII_CII_D_centr!$AI:$AI,[1]VIII_CII_D_centr!$T:$T)</f>
        <v>1.7636620342700515</v>
      </c>
      <c r="I10" s="110"/>
      <c r="K10" s="866" t="s">
        <v>2543</v>
      </c>
    </row>
    <row r="11" spans="2:11">
      <c r="B11" s="1610"/>
      <c r="C11" s="1094"/>
      <c r="D11" s="123" t="s">
        <v>90</v>
      </c>
      <c r="E11" s="122" t="s">
        <v>324</v>
      </c>
      <c r="F11" s="506">
        <f>_xlfn.XLOOKUP(K11,[1]VIII_CII_D_centr!$AI:$AI,[1]VIII_CII_D_centr!$T:$T)</f>
        <v>1.7095990685401024</v>
      </c>
      <c r="I11" s="110"/>
      <c r="K11" s="866" t="s">
        <v>2544</v>
      </c>
    </row>
    <row r="12" spans="2:11">
      <c r="B12" s="1610"/>
      <c r="C12" s="1094"/>
      <c r="D12" s="123" t="s">
        <v>485</v>
      </c>
      <c r="E12" s="122" t="s">
        <v>324</v>
      </c>
      <c r="F12" s="506">
        <f>_xlfn.XLOOKUP(K12,[1]VIII_CII_D_centr!$AI:$AI,[1]VIII_CII_D_centr!$T:$T)</f>
        <v>1.5686793677445612</v>
      </c>
      <c r="I12" s="110"/>
      <c r="K12" s="866" t="s">
        <v>2545</v>
      </c>
    </row>
    <row r="13" spans="2:11">
      <c r="B13" s="1611"/>
      <c r="C13" s="1095"/>
      <c r="D13" s="123" t="s">
        <v>823</v>
      </c>
      <c r="E13" s="122" t="s">
        <v>324</v>
      </c>
      <c r="F13" s="506">
        <f>_xlfn.XLOOKUP(K13,[1]VIII_CII_D_centr!$AI:$AI,[1]VIII_CII_D_centr!$T:$T)</f>
        <v>1.4850164681315179</v>
      </c>
      <c r="I13" s="110"/>
      <c r="K13" s="866" t="s">
        <v>2546</v>
      </c>
    </row>
    <row r="14" spans="2:11">
      <c r="B14" s="1609">
        <v>2</v>
      </c>
      <c r="C14" s="1401" t="s">
        <v>900</v>
      </c>
      <c r="D14" s="123" t="s">
        <v>388</v>
      </c>
      <c r="E14" s="122" t="s">
        <v>324</v>
      </c>
      <c r="F14" s="506">
        <f>_xlfn.XLOOKUP(K14,[1]VIII_CII_D_centr!$AI:$AI,[1]VIII_CII_D_centr!$T:$T)</f>
        <v>1.7095990685401024</v>
      </c>
      <c r="I14" s="110"/>
      <c r="K14" s="866" t="s">
        <v>2547</v>
      </c>
    </row>
    <row r="15" spans="2:11">
      <c r="B15" s="1610"/>
      <c r="C15" s="1094"/>
      <c r="D15" s="123" t="s">
        <v>90</v>
      </c>
      <c r="E15" s="122" t="s">
        <v>324</v>
      </c>
      <c r="F15" s="506">
        <f>_xlfn.XLOOKUP(K15,[1]VIII_CII_D_centr!$AI:$AI,[1]VIII_CII_D_centr!$T:$T)</f>
        <v>1.5686793677445612</v>
      </c>
      <c r="I15" s="110"/>
      <c r="K15" s="866" t="s">
        <v>2548</v>
      </c>
    </row>
    <row r="16" spans="2:11">
      <c r="B16" s="1611"/>
      <c r="C16" s="1095"/>
      <c r="D16" s="467" t="s">
        <v>34</v>
      </c>
      <c r="E16" s="122" t="s">
        <v>324</v>
      </c>
      <c r="F16" s="506">
        <f>_xlfn.XLOOKUP(K16,[1]VIII_CII_D_centr!$AI:$AI,[1]VIII_CII_D_centr!$T:$T)</f>
        <v>1.4850164681315179</v>
      </c>
      <c r="I16" s="110"/>
      <c r="K16" s="866" t="s">
        <v>2549</v>
      </c>
    </row>
    <row r="17" spans="2:11">
      <c r="B17" s="1609">
        <v>3</v>
      </c>
      <c r="C17" s="1609" t="s">
        <v>1115</v>
      </c>
      <c r="D17" s="475" t="s">
        <v>901</v>
      </c>
      <c r="E17" s="122" t="s">
        <v>324</v>
      </c>
      <c r="F17" s="506">
        <f>_xlfn.XLOOKUP(K17,[1]VIII_CII_D_centr!$AI:$AI,[1]VIII_CII_D_centr!$T:$T)</f>
        <v>1.4301111825000001</v>
      </c>
      <c r="I17" s="110"/>
      <c r="K17" s="866" t="s">
        <v>2550</v>
      </c>
    </row>
    <row r="18" spans="2:11">
      <c r="B18" s="1610"/>
      <c r="C18" s="1610"/>
      <c r="D18" s="467" t="s">
        <v>903</v>
      </c>
      <c r="E18" s="122" t="s">
        <v>324</v>
      </c>
      <c r="F18" s="506">
        <f>_xlfn.XLOOKUP(K18,[1]VIII_CII_D_centr!$AI:$AI,[1]VIII_CII_D_centr!$T:$T)</f>
        <v>1.3548934198800004</v>
      </c>
      <c r="I18" s="110"/>
      <c r="K18" s="866" t="s">
        <v>2551</v>
      </c>
    </row>
    <row r="19" spans="2:11">
      <c r="B19" s="1610"/>
      <c r="C19" s="1610"/>
      <c r="D19" s="467" t="s">
        <v>902</v>
      </c>
      <c r="E19" s="122" t="s">
        <v>324</v>
      </c>
      <c r="F19" s="506">
        <f>_xlfn.XLOOKUP(K19,[1]VIII_CII_D_centr!$AI:$AI,[1]VIII_CII_D_centr!$T:$T)</f>
        <v>1.2797104320000003</v>
      </c>
      <c r="H19" s="44"/>
      <c r="I19" s="110"/>
      <c r="K19" s="866" t="s">
        <v>2552</v>
      </c>
    </row>
    <row r="20" spans="2:11">
      <c r="B20" s="1611"/>
      <c r="C20" s="1611"/>
      <c r="D20" s="467" t="s">
        <v>34</v>
      </c>
      <c r="E20" s="122" t="s">
        <v>324</v>
      </c>
      <c r="F20" s="506">
        <f>_xlfn.XLOOKUP(K20,[1]VIII_CII_D_centr!$AI:$AI,[1]VIII_CII_D_centr!$T:$T)</f>
        <v>1.2441461760000001</v>
      </c>
      <c r="H20" s="44"/>
      <c r="I20" s="110"/>
      <c r="K20" s="866" t="s">
        <v>2553</v>
      </c>
    </row>
    <row r="21" spans="2:11">
      <c r="B21" s="1613" t="s">
        <v>2845</v>
      </c>
      <c r="C21" s="1613"/>
      <c r="D21" s="1613"/>
      <c r="E21" s="1613"/>
      <c r="F21" s="1613"/>
    </row>
    <row r="22" spans="2:11">
      <c r="B22" s="1630" t="s">
        <v>1021</v>
      </c>
      <c r="C22" s="1631"/>
      <c r="D22" s="1631"/>
      <c r="E22" s="1631"/>
      <c r="F22" s="1632"/>
    </row>
    <row r="23" spans="2:11">
      <c r="B23" s="1609">
        <v>4</v>
      </c>
      <c r="C23" s="1609" t="s">
        <v>906</v>
      </c>
      <c r="D23" s="123" t="s">
        <v>899</v>
      </c>
      <c r="E23" s="122" t="s">
        <v>324</v>
      </c>
      <c r="F23" s="105">
        <f>_xlfn.XLOOKUP(K23,[1]VIII_CII_D_centr!$AI:$AI,[1]VIII_CII_D_centr!$T:$T)</f>
        <v>1.6359525000000001</v>
      </c>
      <c r="I23" s="110"/>
      <c r="K23" s="866" t="s">
        <v>2554</v>
      </c>
    </row>
    <row r="24" spans="2:11">
      <c r="B24" s="1610"/>
      <c r="C24" s="1610"/>
      <c r="D24" s="123" t="s">
        <v>388</v>
      </c>
      <c r="E24" s="122" t="s">
        <v>324</v>
      </c>
      <c r="F24" s="105">
        <f>_xlfn.XLOOKUP(K24,[1]VIII_CII_D_centr!$AI:$AI,[1]VIII_CII_D_centr!$T:$T)</f>
        <v>1.5872958308430465</v>
      </c>
      <c r="I24" s="110"/>
      <c r="K24" s="866" t="s">
        <v>2555</v>
      </c>
    </row>
    <row r="25" spans="2:11">
      <c r="B25" s="1611"/>
      <c r="C25" s="1611"/>
      <c r="D25" s="123" t="s">
        <v>90</v>
      </c>
      <c r="E25" s="122" t="s">
        <v>324</v>
      </c>
      <c r="F25" s="105">
        <f>_xlfn.XLOOKUP(K25,[1]VIII_CII_D_centr!$AI:$AI,[1]VIII_CII_D_centr!$T:$T)</f>
        <v>1.5386391616860922</v>
      </c>
      <c r="I25" s="110"/>
      <c r="K25" s="866" t="s">
        <v>2556</v>
      </c>
    </row>
    <row r="26" spans="2:11">
      <c r="B26" s="1609">
        <v>5</v>
      </c>
      <c r="C26" s="1609" t="s">
        <v>905</v>
      </c>
      <c r="D26" s="53" t="s">
        <v>485</v>
      </c>
      <c r="E26" s="122" t="s">
        <v>324</v>
      </c>
      <c r="F26" s="105">
        <f>_xlfn.XLOOKUP(K26,[1]VIII_CII_D_centr!$AI:$AI,[1]VIII_CII_D_centr!$T:$T)</f>
        <v>1.4301111825000001</v>
      </c>
      <c r="I26" s="110"/>
      <c r="K26" s="866" t="s">
        <v>2557</v>
      </c>
    </row>
    <row r="27" spans="2:11">
      <c r="B27" s="1610"/>
      <c r="C27" s="1610"/>
      <c r="D27" s="53" t="s">
        <v>904</v>
      </c>
      <c r="E27" s="122" t="s">
        <v>324</v>
      </c>
      <c r="F27" s="105">
        <f>_xlfn.XLOOKUP(K27,[1]VIII_CII_D_centr!$AI:$AI,[1]VIII_CII_D_centr!$T:$T)</f>
        <v>1.3548934198800004</v>
      </c>
      <c r="I27" s="110"/>
      <c r="K27" s="866" t="s">
        <v>2558</v>
      </c>
    </row>
    <row r="28" spans="2:11">
      <c r="B28" s="1611"/>
      <c r="C28" s="1611"/>
      <c r="D28" s="467" t="s">
        <v>34</v>
      </c>
      <c r="E28" s="122" t="s">
        <v>324</v>
      </c>
      <c r="F28" s="105">
        <f>_xlfn.XLOOKUP(K28,[1]VIII_CII_D_centr!$AI:$AI,[1]VIII_CII_D_centr!$T:$T)</f>
        <v>1.2441461760000001</v>
      </c>
      <c r="I28" s="110"/>
      <c r="K28" s="866" t="s">
        <v>2559</v>
      </c>
    </row>
    <row r="29" spans="2:11">
      <c r="B29" s="1609">
        <v>6</v>
      </c>
      <c r="C29" s="1609" t="s">
        <v>911</v>
      </c>
      <c r="D29" s="63" t="s">
        <v>2843</v>
      </c>
      <c r="E29" s="122" t="s">
        <v>7</v>
      </c>
      <c r="F29" s="105">
        <f t="shared" ref="F29:F34" si="0">F35*1.1</f>
        <v>1.7995477500000003</v>
      </c>
      <c r="H29" s="125"/>
      <c r="I29" s="110"/>
      <c r="K29" s="866" t="s">
        <v>2560</v>
      </c>
    </row>
    <row r="30" spans="2:11">
      <c r="B30" s="1610"/>
      <c r="C30" s="1610"/>
      <c r="D30" s="63" t="s">
        <v>907</v>
      </c>
      <c r="E30" s="122" t="s">
        <v>7</v>
      </c>
      <c r="F30" s="105">
        <f t="shared" si="0"/>
        <v>1.7460254139273512</v>
      </c>
      <c r="H30" s="125"/>
      <c r="I30" s="110"/>
      <c r="K30" s="866" t="s">
        <v>2561</v>
      </c>
    </row>
    <row r="31" spans="2:11">
      <c r="B31" s="1610"/>
      <c r="C31" s="1610"/>
      <c r="D31" s="63" t="s">
        <v>908</v>
      </c>
      <c r="E31" s="122" t="s">
        <v>7</v>
      </c>
      <c r="F31" s="105">
        <f t="shared" si="0"/>
        <v>1.6925030778547014</v>
      </c>
      <c r="I31" s="110"/>
      <c r="K31" s="866" t="s">
        <v>2562</v>
      </c>
    </row>
    <row r="32" spans="2:11">
      <c r="B32" s="1610"/>
      <c r="C32" s="1610"/>
      <c r="D32" s="63" t="s">
        <v>909</v>
      </c>
      <c r="E32" s="122" t="s">
        <v>7</v>
      </c>
      <c r="F32" s="105">
        <f t="shared" si="0"/>
        <v>1.6151122770298003</v>
      </c>
      <c r="I32" s="110"/>
      <c r="K32" s="866" t="s">
        <v>2563</v>
      </c>
    </row>
    <row r="33" spans="2:11">
      <c r="B33" s="1610"/>
      <c r="C33" s="1610"/>
      <c r="D33" s="468" t="s">
        <v>910</v>
      </c>
      <c r="E33" s="122" t="s">
        <v>7</v>
      </c>
      <c r="F33" s="105">
        <f t="shared" si="0"/>
        <v>1.5529925740671158</v>
      </c>
      <c r="I33" s="110"/>
      <c r="K33" s="866" t="s">
        <v>2564</v>
      </c>
    </row>
    <row r="34" spans="2:11">
      <c r="B34" s="1611"/>
      <c r="C34" s="1611"/>
      <c r="D34" s="475" t="s">
        <v>34</v>
      </c>
      <c r="E34" s="122" t="s">
        <v>7</v>
      </c>
      <c r="F34" s="105">
        <f t="shared" si="0"/>
        <v>1.4701663034502026</v>
      </c>
      <c r="I34" s="110"/>
      <c r="K34" s="866" t="s">
        <v>2565</v>
      </c>
    </row>
    <row r="35" spans="2:11">
      <c r="B35" s="1609">
        <v>7</v>
      </c>
      <c r="C35" s="1609" t="s">
        <v>911</v>
      </c>
      <c r="D35" s="63" t="s">
        <v>2843</v>
      </c>
      <c r="E35" s="122" t="s">
        <v>324</v>
      </c>
      <c r="F35" s="105">
        <f>_xlfn.XLOOKUP(K35,[1]VIII_CII_D_centr!$AI:$AI,[1]VIII_CII_D_centr!$T:$T)</f>
        <v>1.6359525000000001</v>
      </c>
      <c r="H35" s="125"/>
      <c r="I35" s="110"/>
      <c r="K35" s="866" t="s">
        <v>2560</v>
      </c>
    </row>
    <row r="36" spans="2:11">
      <c r="B36" s="1610"/>
      <c r="C36" s="1610"/>
      <c r="D36" s="63" t="s">
        <v>907</v>
      </c>
      <c r="E36" s="122" t="s">
        <v>324</v>
      </c>
      <c r="F36" s="105">
        <f>_xlfn.XLOOKUP(K36,[1]VIII_CII_D_centr!$AI:$AI,[1]VIII_CII_D_centr!$T:$T)</f>
        <v>1.5872958308430465</v>
      </c>
      <c r="H36" s="125"/>
      <c r="I36" s="110"/>
      <c r="K36" s="866" t="s">
        <v>2561</v>
      </c>
    </row>
    <row r="37" spans="2:11">
      <c r="B37" s="1610"/>
      <c r="C37" s="1610"/>
      <c r="D37" s="63" t="s">
        <v>908</v>
      </c>
      <c r="E37" s="122" t="s">
        <v>324</v>
      </c>
      <c r="F37" s="105">
        <f>_xlfn.XLOOKUP(K37,[1]VIII_CII_D_centr!$AI:$AI,[1]VIII_CII_D_centr!$T:$T)</f>
        <v>1.5386391616860922</v>
      </c>
      <c r="I37" s="110"/>
      <c r="K37" s="866" t="s">
        <v>2562</v>
      </c>
    </row>
    <row r="38" spans="2:11">
      <c r="B38" s="1610"/>
      <c r="C38" s="1610"/>
      <c r="D38" s="63" t="s">
        <v>909</v>
      </c>
      <c r="E38" s="122" t="s">
        <v>324</v>
      </c>
      <c r="F38" s="105">
        <f>_xlfn.XLOOKUP(K38,[1]VIII_CII_D_centr!$AI:$AI,[1]VIII_CII_D_centr!$T:$T)</f>
        <v>1.4682838882089093</v>
      </c>
      <c r="I38" s="110"/>
      <c r="K38" s="866" t="s">
        <v>2563</v>
      </c>
    </row>
    <row r="39" spans="2:11">
      <c r="B39" s="1610"/>
      <c r="C39" s="1610"/>
      <c r="D39" s="468" t="s">
        <v>910</v>
      </c>
      <c r="E39" s="122" t="s">
        <v>324</v>
      </c>
      <c r="F39" s="105">
        <f>_xlfn.XLOOKUP(K39,[1]VIII_CII_D_centr!$AI:$AI,[1]VIII_CII_D_centr!$T:$T)</f>
        <v>1.4118114309701051</v>
      </c>
      <c r="I39" s="110"/>
      <c r="K39" s="866" t="s">
        <v>2564</v>
      </c>
    </row>
    <row r="40" spans="2:11">
      <c r="B40" s="1611"/>
      <c r="C40" s="1611"/>
      <c r="D40" s="475" t="s">
        <v>34</v>
      </c>
      <c r="E40" s="122" t="s">
        <v>324</v>
      </c>
      <c r="F40" s="105">
        <f>_xlfn.XLOOKUP(K40,[1]VIII_CII_D_centr!$AI:$AI,[1]VIII_CII_D_centr!$T:$T)</f>
        <v>1.336514821318366</v>
      </c>
      <c r="I40" s="110"/>
      <c r="K40" s="866" t="s">
        <v>2565</v>
      </c>
    </row>
    <row r="41" spans="2:11">
      <c r="B41" s="44" t="s">
        <v>498</v>
      </c>
      <c r="E41" s="126"/>
    </row>
    <row r="42" spans="2:11">
      <c r="B42" s="44" t="s">
        <v>499</v>
      </c>
      <c r="E42" s="126"/>
    </row>
    <row r="43" spans="2:11">
      <c r="B43" s="127" t="s">
        <v>1020</v>
      </c>
      <c r="E43" s="126"/>
    </row>
    <row r="44" spans="2:11" s="39" customFormat="1" ht="15" customHeight="1">
      <c r="B44" s="978" t="s">
        <v>12</v>
      </c>
      <c r="C44" s="128"/>
      <c r="D44" s="128"/>
      <c r="E44" s="83"/>
    </row>
    <row r="45" spans="2:11" s="39" customFormat="1" ht="26.25" customHeight="1">
      <c r="B45" s="1582" t="s">
        <v>2844</v>
      </c>
      <c r="C45" s="1582"/>
      <c r="D45" s="1582"/>
      <c r="E45" s="1582"/>
      <c r="F45" s="1582"/>
      <c r="G45" s="128"/>
      <c r="H45" s="128"/>
      <c r="I45" s="128"/>
      <c r="J45" s="128"/>
    </row>
  </sheetData>
  <mergeCells count="24">
    <mergeCell ref="B35:B40"/>
    <mergeCell ref="C35:C40"/>
    <mergeCell ref="B45:F45"/>
    <mergeCell ref="B1:F1"/>
    <mergeCell ref="C3:F3"/>
    <mergeCell ref="C6:C7"/>
    <mergeCell ref="B6:B7"/>
    <mergeCell ref="E6:E7"/>
    <mergeCell ref="D6:D7"/>
    <mergeCell ref="B8:F8"/>
    <mergeCell ref="C29:C34"/>
    <mergeCell ref="B29:B34"/>
    <mergeCell ref="C9:C13"/>
    <mergeCell ref="B9:B13"/>
    <mergeCell ref="B21:F21"/>
    <mergeCell ref="C26:C28"/>
    <mergeCell ref="B26:B28"/>
    <mergeCell ref="C14:C16"/>
    <mergeCell ref="B14:B16"/>
    <mergeCell ref="C17:C20"/>
    <mergeCell ref="B17:B20"/>
    <mergeCell ref="B23:B25"/>
    <mergeCell ref="C23:C25"/>
    <mergeCell ref="B22:F22"/>
  </mergeCells>
  <pageMargins left="0.70866141732283505" right="0.196850393700787" top="0.31496062992126" bottom="0.47244094488188998" header="0.23622047244094499" footer="0.27559055118110198"/>
  <pageSetup paperSize="9" scale="92" firstPageNumber="160" fitToHeight="0" orientation="portrait" useFirstPageNumber="1" r:id="rId1"/>
  <headerFooter alignWithMargins="0">
    <oddHeader>&amp;CDRAFT</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2">
    <tabColor rgb="FF00B0F0"/>
  </sheetPr>
  <dimension ref="A1:AC43"/>
  <sheetViews>
    <sheetView topLeftCell="A7" workbookViewId="0">
      <selection activeCell="F19" sqref="F19"/>
    </sheetView>
  </sheetViews>
  <sheetFormatPr defaultColWidth="26.28515625" defaultRowHeight="15.75"/>
  <cols>
    <col min="1" max="1" width="4" style="249" customWidth="1"/>
    <col min="2" max="2" width="21.7109375" style="35" customWidth="1"/>
    <col min="3" max="3" width="8.42578125" style="36" customWidth="1"/>
    <col min="4" max="4" width="9.42578125" style="35" customWidth="1"/>
    <col min="5" max="5" width="10.85546875" style="35" customWidth="1"/>
    <col min="6" max="6" width="26.28515625" style="35"/>
    <col min="7" max="7" width="10.7109375" style="35" customWidth="1"/>
    <col min="8" max="19" width="26.28515625" style="35"/>
    <col min="20" max="21" width="26.28515625" style="35" hidden="1" customWidth="1"/>
    <col min="22" max="16384" width="26.28515625" style="35"/>
  </cols>
  <sheetData>
    <row r="1" spans="1:29">
      <c r="A1" s="292" t="s">
        <v>0</v>
      </c>
      <c r="B1" s="293"/>
      <c r="C1" s="294"/>
      <c r="D1" s="295"/>
    </row>
    <row r="2" spans="1:29">
      <c r="A2" s="292"/>
      <c r="B2" s="293"/>
      <c r="C2" s="294"/>
      <c r="D2" s="295"/>
    </row>
    <row r="3" spans="1:29">
      <c r="A3" s="292"/>
      <c r="B3" s="293"/>
      <c r="C3" s="294"/>
      <c r="D3" s="295"/>
    </row>
    <row r="4" spans="1:29">
      <c r="A4" s="296"/>
      <c r="B4" s="250" t="s">
        <v>66</v>
      </c>
      <c r="C4" s="297"/>
    </row>
    <row r="5" spans="1:29" ht="13.5" customHeight="1">
      <c r="A5" s="296"/>
      <c r="B5" s="84"/>
      <c r="C5" s="298"/>
    </row>
    <row r="6" spans="1:29">
      <c r="A6" s="296"/>
      <c r="B6" s="250" t="s">
        <v>67</v>
      </c>
      <c r="C6" s="297"/>
    </row>
    <row r="7" spans="1:29">
      <c r="A7" s="296"/>
      <c r="B7" s="84"/>
      <c r="C7" s="298"/>
    </row>
    <row r="8" spans="1:29">
      <c r="A8" s="296"/>
      <c r="B8" s="87" t="s">
        <v>68</v>
      </c>
      <c r="C8" s="298"/>
    </row>
    <row r="9" spans="1:29" ht="54" customHeight="1">
      <c r="A9" s="167" t="s">
        <v>17</v>
      </c>
      <c r="B9" s="6" t="s">
        <v>2</v>
      </c>
      <c r="C9" s="4" t="s">
        <v>3</v>
      </c>
      <c r="D9" s="258" t="s">
        <v>69</v>
      </c>
      <c r="E9" s="1093" t="s">
        <v>4</v>
      </c>
    </row>
    <row r="10" spans="1:29">
      <c r="A10" s="299" t="s">
        <v>70</v>
      </c>
      <c r="B10" s="300" t="s">
        <v>71</v>
      </c>
      <c r="C10" s="301"/>
      <c r="D10" s="289">
        <v>2022</v>
      </c>
      <c r="E10" s="1095"/>
    </row>
    <row r="11" spans="1:29">
      <c r="A11" s="299"/>
      <c r="B11" s="302" t="s">
        <v>72</v>
      </c>
      <c r="C11" s="301" t="s">
        <v>7</v>
      </c>
      <c r="D11" s="303">
        <v>4000</v>
      </c>
      <c r="E11" s="105">
        <f>D11/2500</f>
        <v>1.6</v>
      </c>
      <c r="F11" s="304"/>
    </row>
    <row r="12" spans="1:29">
      <c r="A12" s="252"/>
      <c r="B12" s="302" t="s">
        <v>73</v>
      </c>
      <c r="C12" s="95" t="s">
        <v>7</v>
      </c>
      <c r="D12" s="303">
        <v>3900</v>
      </c>
      <c r="E12" s="105">
        <f t="shared" ref="E12:E18" si="0">D12/2500</f>
        <v>1.56</v>
      </c>
      <c r="F12" s="304"/>
    </row>
    <row r="13" spans="1:29">
      <c r="A13" s="252"/>
      <c r="B13" s="305" t="s">
        <v>74</v>
      </c>
      <c r="C13" s="95" t="s">
        <v>7</v>
      </c>
      <c r="D13" s="303">
        <v>3850</v>
      </c>
      <c r="E13" s="105">
        <f t="shared" si="0"/>
        <v>1.54</v>
      </c>
      <c r="F13" s="173"/>
    </row>
    <row r="14" spans="1:29">
      <c r="A14" s="91"/>
      <c r="B14" s="306" t="s">
        <v>75</v>
      </c>
      <c r="C14" s="307" t="s">
        <v>7</v>
      </c>
      <c r="D14" s="303">
        <v>3700</v>
      </c>
      <c r="E14" s="105">
        <f t="shared" si="0"/>
        <v>1.48</v>
      </c>
      <c r="F14" s="173"/>
      <c r="V14" s="251"/>
      <c r="W14" s="251"/>
      <c r="X14" s="251"/>
      <c r="Y14" s="251"/>
      <c r="Z14" s="251"/>
      <c r="AA14" s="251"/>
      <c r="AB14" s="251"/>
      <c r="AC14" s="251"/>
    </row>
    <row r="15" spans="1:29">
      <c r="A15" s="308" t="s">
        <v>76</v>
      </c>
      <c r="B15" s="309" t="s">
        <v>71</v>
      </c>
      <c r="C15" s="310"/>
      <c r="D15" s="303"/>
      <c r="E15" s="105"/>
      <c r="F15" s="173"/>
    </row>
    <row r="16" spans="1:29">
      <c r="A16" s="252"/>
      <c r="B16" s="302" t="s">
        <v>72</v>
      </c>
      <c r="C16" s="94" t="s">
        <v>33</v>
      </c>
      <c r="D16" s="303">
        <v>3700</v>
      </c>
      <c r="E16" s="105">
        <f t="shared" si="0"/>
        <v>1.48</v>
      </c>
      <c r="F16" s="62"/>
    </row>
    <row r="17" spans="1:12">
      <c r="A17" s="252"/>
      <c r="B17" s="305" t="s">
        <v>74</v>
      </c>
      <c r="C17" s="95" t="s">
        <v>33</v>
      </c>
      <c r="D17" s="303">
        <v>3650</v>
      </c>
      <c r="E17" s="105">
        <f t="shared" si="0"/>
        <v>1.46</v>
      </c>
      <c r="F17" s="173"/>
    </row>
    <row r="18" spans="1:12">
      <c r="A18" s="91"/>
      <c r="B18" s="305" t="s">
        <v>75</v>
      </c>
      <c r="C18" s="95" t="s">
        <v>33</v>
      </c>
      <c r="D18" s="303">
        <v>3550</v>
      </c>
      <c r="E18" s="105">
        <f t="shared" si="0"/>
        <v>1.42</v>
      </c>
      <c r="F18" s="173"/>
    </row>
    <row r="19" spans="1:12">
      <c r="A19" s="296"/>
      <c r="C19" s="298"/>
      <c r="F19" s="173"/>
    </row>
    <row r="20" spans="1:12">
      <c r="A20" s="84" t="s">
        <v>77</v>
      </c>
      <c r="B20" s="28"/>
      <c r="C20" s="85"/>
      <c r="D20" s="28"/>
    </row>
    <row r="21" spans="1:12" ht="15.75" customHeight="1">
      <c r="A21" s="1046" t="s">
        <v>78</v>
      </c>
      <c r="B21" s="1046"/>
      <c r="C21" s="1046"/>
      <c r="D21" s="1046"/>
      <c r="E21" s="1046"/>
    </row>
    <row r="22" spans="1:12" ht="21.75" customHeight="1">
      <c r="A22" s="1046"/>
      <c r="B22" s="1046"/>
      <c r="C22" s="1046"/>
      <c r="D22" s="1046"/>
      <c r="E22" s="1046"/>
    </row>
    <row r="23" spans="1:12" s="101" customFormat="1" ht="41.25" customHeight="1">
      <c r="A23" s="1122" t="s">
        <v>79</v>
      </c>
      <c r="B23" s="1122"/>
      <c r="C23" s="1122"/>
      <c r="D23" s="1122"/>
      <c r="E23" s="1122"/>
      <c r="F23" s="41"/>
      <c r="G23" s="41"/>
      <c r="H23" s="41"/>
      <c r="I23" s="41"/>
      <c r="J23" s="41"/>
      <c r="K23" s="41"/>
      <c r="L23" s="41"/>
    </row>
    <row r="24" spans="1:12">
      <c r="A24" s="311"/>
      <c r="C24" s="298"/>
    </row>
    <row r="25" spans="1:12">
      <c r="A25" s="35"/>
      <c r="C25" s="298"/>
    </row>
    <row r="26" spans="1:12">
      <c r="A26" s="35"/>
      <c r="C26" s="298"/>
    </row>
    <row r="27" spans="1:12">
      <c r="A27" s="35"/>
      <c r="C27" s="298"/>
    </row>
    <row r="28" spans="1:12">
      <c r="A28" s="35"/>
      <c r="C28" s="298"/>
    </row>
    <row r="29" spans="1:12">
      <c r="A29" s="35"/>
      <c r="C29" s="298"/>
    </row>
    <row r="30" spans="1:12">
      <c r="A30" s="35"/>
      <c r="C30" s="298"/>
    </row>
    <row r="31" spans="1:12">
      <c r="A31" s="35"/>
      <c r="C31" s="298"/>
    </row>
    <row r="32" spans="1:12">
      <c r="A32" s="35"/>
      <c r="C32" s="298"/>
    </row>
    <row r="33" spans="1:9">
      <c r="A33" s="35"/>
      <c r="C33" s="298"/>
    </row>
    <row r="34" spans="1:9">
      <c r="A34" s="296"/>
      <c r="B34" s="297"/>
      <c r="C34" s="298"/>
    </row>
    <row r="43" spans="1:9">
      <c r="D43" s="251"/>
      <c r="E43" s="251"/>
      <c r="F43" s="251"/>
      <c r="G43" s="251"/>
      <c r="H43" s="251"/>
      <c r="I43" s="251"/>
    </row>
  </sheetData>
  <mergeCells count="3">
    <mergeCell ref="A23:E23"/>
    <mergeCell ref="E9:E10"/>
    <mergeCell ref="A21:E22"/>
  </mergeCells>
  <pageMargins left="0.70866141732283505" right="0.31496062992126" top="0.98425196850393704" bottom="0.74803149606299202" header="0.31496062992126" footer="0.31496062992126"/>
  <pageSetup paperSize="9" scale="80" firstPageNumber="30" orientation="portrait" useFirstPageNumber="1"/>
  <headerFooter>
    <oddHeader>&amp;CDRAFT</oddHeader>
    <oddFooter>&amp;C&amp;P</oddFooter>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Foaie39">
    <tabColor theme="8" tint="0.39994506668294322"/>
    <pageSetUpPr fitToPage="1"/>
  </sheetPr>
  <dimension ref="A1:HK55"/>
  <sheetViews>
    <sheetView topLeftCell="A22" zoomScale="115" zoomScaleNormal="115" workbookViewId="0">
      <selection activeCell="C15" sqref="C15"/>
    </sheetView>
  </sheetViews>
  <sheetFormatPr defaultColWidth="9" defaultRowHeight="15.75"/>
  <cols>
    <col min="1" max="1" width="3.42578125" style="35" customWidth="1"/>
    <col min="2" max="2" width="5" style="36" customWidth="1"/>
    <col min="3" max="3" width="47.42578125" style="35" customWidth="1"/>
    <col min="4" max="4" width="10" style="35" customWidth="1"/>
    <col min="5" max="5" width="12.42578125" style="35" customWidth="1"/>
    <col min="6" max="8" width="9.140625" style="35"/>
    <col min="9" max="9" width="10.85546875" style="35" customWidth="1"/>
    <col min="10" max="235" width="9.140625" style="35"/>
    <col min="236" max="236" width="5" style="35" customWidth="1"/>
    <col min="237" max="237" width="42.140625" style="35" customWidth="1"/>
    <col min="238" max="239" width="8.140625" style="35" customWidth="1"/>
    <col min="240" max="245" width="6.7109375" style="35" customWidth="1"/>
    <col min="246" max="246" width="6" style="35" customWidth="1"/>
    <col min="247" max="247" width="6.42578125" style="35" customWidth="1"/>
    <col min="248" max="248" width="35.42578125" style="35" customWidth="1"/>
    <col min="249" max="249" width="6.85546875" style="35" customWidth="1"/>
    <col min="250" max="250" width="6.42578125" style="35" customWidth="1"/>
    <col min="251" max="251" width="6.140625" style="35" customWidth="1"/>
    <col min="252" max="491" width="9.140625" style="35"/>
    <col min="492" max="492" width="5" style="35" customWidth="1"/>
    <col min="493" max="493" width="42.140625" style="35" customWidth="1"/>
    <col min="494" max="495" width="8.140625" style="35" customWidth="1"/>
    <col min="496" max="501" width="6.7109375" style="35" customWidth="1"/>
    <col min="502" max="502" width="6" style="35" customWidth="1"/>
    <col min="503" max="503" width="6.42578125" style="35" customWidth="1"/>
    <col min="504" max="504" width="35.42578125" style="35" customWidth="1"/>
    <col min="505" max="505" width="6.85546875" style="35" customWidth="1"/>
    <col min="506" max="506" width="6.42578125" style="35" customWidth="1"/>
    <col min="507" max="507" width="6.140625" style="35" customWidth="1"/>
    <col min="508" max="747" width="9.140625" style="35"/>
    <col min="748" max="748" width="5" style="35" customWidth="1"/>
    <col min="749" max="749" width="42.140625" style="35" customWidth="1"/>
    <col min="750" max="751" width="8.140625" style="35" customWidth="1"/>
    <col min="752" max="757" width="6.7109375" style="35" customWidth="1"/>
    <col min="758" max="758" width="6" style="35" customWidth="1"/>
    <col min="759" max="759" width="6.42578125" style="35" customWidth="1"/>
    <col min="760" max="760" width="35.42578125" style="35" customWidth="1"/>
    <col min="761" max="761" width="6.85546875" style="35" customWidth="1"/>
    <col min="762" max="762" width="6.42578125" style="35" customWidth="1"/>
    <col min="763" max="763" width="6.140625" style="35" customWidth="1"/>
    <col min="764" max="1003" width="9.140625" style="35"/>
    <col min="1004" max="1004" width="5" style="35" customWidth="1"/>
    <col min="1005" max="1005" width="42.140625" style="35" customWidth="1"/>
    <col min="1006" max="1007" width="8.140625" style="35" customWidth="1"/>
    <col min="1008" max="1013" width="6.7109375" style="35" customWidth="1"/>
    <col min="1014" max="1014" width="6" style="35" customWidth="1"/>
    <col min="1015" max="1015" width="6.42578125" style="35" customWidth="1"/>
    <col min="1016" max="1016" width="35.42578125" style="35" customWidth="1"/>
    <col min="1017" max="1017" width="6.85546875" style="35" customWidth="1"/>
    <col min="1018" max="1018" width="6.42578125" style="35" customWidth="1"/>
    <col min="1019" max="1019" width="6.140625" style="35" customWidth="1"/>
    <col min="1020" max="1259" width="9.140625" style="35"/>
    <col min="1260" max="1260" width="5" style="35" customWidth="1"/>
    <col min="1261" max="1261" width="42.140625" style="35" customWidth="1"/>
    <col min="1262" max="1263" width="8.140625" style="35" customWidth="1"/>
    <col min="1264" max="1269" width="6.7109375" style="35" customWidth="1"/>
    <col min="1270" max="1270" width="6" style="35" customWidth="1"/>
    <col min="1271" max="1271" width="6.42578125" style="35" customWidth="1"/>
    <col min="1272" max="1272" width="35.42578125" style="35" customWidth="1"/>
    <col min="1273" max="1273" width="6.85546875" style="35" customWidth="1"/>
    <col min="1274" max="1274" width="6.42578125" style="35" customWidth="1"/>
    <col min="1275" max="1275" width="6.140625" style="35" customWidth="1"/>
    <col min="1276" max="1515" width="9.140625" style="35"/>
    <col min="1516" max="1516" width="5" style="35" customWidth="1"/>
    <col min="1517" max="1517" width="42.140625" style="35" customWidth="1"/>
    <col min="1518" max="1519" width="8.140625" style="35" customWidth="1"/>
    <col min="1520" max="1525" width="6.7109375" style="35" customWidth="1"/>
    <col min="1526" max="1526" width="6" style="35" customWidth="1"/>
    <col min="1527" max="1527" width="6.42578125" style="35" customWidth="1"/>
    <col min="1528" max="1528" width="35.42578125" style="35" customWidth="1"/>
    <col min="1529" max="1529" width="6.85546875" style="35" customWidth="1"/>
    <col min="1530" max="1530" width="6.42578125" style="35" customWidth="1"/>
    <col min="1531" max="1531" width="6.140625" style="35" customWidth="1"/>
    <col min="1532" max="1771" width="9.140625" style="35"/>
    <col min="1772" max="1772" width="5" style="35" customWidth="1"/>
    <col min="1773" max="1773" width="42.140625" style="35" customWidth="1"/>
    <col min="1774" max="1775" width="8.140625" style="35" customWidth="1"/>
    <col min="1776" max="1781" width="6.7109375" style="35" customWidth="1"/>
    <col min="1782" max="1782" width="6" style="35" customWidth="1"/>
    <col min="1783" max="1783" width="6.42578125" style="35" customWidth="1"/>
    <col min="1784" max="1784" width="35.42578125" style="35" customWidth="1"/>
    <col min="1785" max="1785" width="6.85546875" style="35" customWidth="1"/>
    <col min="1786" max="1786" width="6.42578125" style="35" customWidth="1"/>
    <col min="1787" max="1787" width="6.140625" style="35" customWidth="1"/>
    <col min="1788" max="2027" width="9.140625" style="35"/>
    <col min="2028" max="2028" width="5" style="35" customWidth="1"/>
    <col min="2029" max="2029" width="42.140625" style="35" customWidth="1"/>
    <col min="2030" max="2031" width="8.140625" style="35" customWidth="1"/>
    <col min="2032" max="2037" width="6.7109375" style="35" customWidth="1"/>
    <col min="2038" max="2038" width="6" style="35" customWidth="1"/>
    <col min="2039" max="2039" width="6.42578125" style="35" customWidth="1"/>
    <col min="2040" max="2040" width="35.42578125" style="35" customWidth="1"/>
    <col min="2041" max="2041" width="6.85546875" style="35" customWidth="1"/>
    <col min="2042" max="2042" width="6.42578125" style="35" customWidth="1"/>
    <col min="2043" max="2043" width="6.140625" style="35" customWidth="1"/>
    <col min="2044" max="2283" width="9.140625" style="35"/>
    <col min="2284" max="2284" width="5" style="35" customWidth="1"/>
    <col min="2285" max="2285" width="42.140625" style="35" customWidth="1"/>
    <col min="2286" max="2287" width="8.140625" style="35" customWidth="1"/>
    <col min="2288" max="2293" width="6.7109375" style="35" customWidth="1"/>
    <col min="2294" max="2294" width="6" style="35" customWidth="1"/>
    <col min="2295" max="2295" width="6.42578125" style="35" customWidth="1"/>
    <col min="2296" max="2296" width="35.42578125" style="35" customWidth="1"/>
    <col min="2297" max="2297" width="6.85546875" style="35" customWidth="1"/>
    <col min="2298" max="2298" width="6.42578125" style="35" customWidth="1"/>
    <col min="2299" max="2299" width="6.140625" style="35" customWidth="1"/>
    <col min="2300" max="2539" width="9.140625" style="35"/>
    <col min="2540" max="2540" width="5" style="35" customWidth="1"/>
    <col min="2541" max="2541" width="42.140625" style="35" customWidth="1"/>
    <col min="2542" max="2543" width="8.140625" style="35" customWidth="1"/>
    <col min="2544" max="2549" width="6.7109375" style="35" customWidth="1"/>
    <col min="2550" max="2550" width="6" style="35" customWidth="1"/>
    <col min="2551" max="2551" width="6.42578125" style="35" customWidth="1"/>
    <col min="2552" max="2552" width="35.42578125" style="35" customWidth="1"/>
    <col min="2553" max="2553" width="6.85546875" style="35" customWidth="1"/>
    <col min="2554" max="2554" width="6.42578125" style="35" customWidth="1"/>
    <col min="2555" max="2555" width="6.140625" style="35" customWidth="1"/>
    <col min="2556" max="2795" width="9.140625" style="35"/>
    <col min="2796" max="2796" width="5" style="35" customWidth="1"/>
    <col min="2797" max="2797" width="42.140625" style="35" customWidth="1"/>
    <col min="2798" max="2799" width="8.140625" style="35" customWidth="1"/>
    <col min="2800" max="2805" width="6.7109375" style="35" customWidth="1"/>
    <col min="2806" max="2806" width="6" style="35" customWidth="1"/>
    <col min="2807" max="2807" width="6.42578125" style="35" customWidth="1"/>
    <col min="2808" max="2808" width="35.42578125" style="35" customWidth="1"/>
    <col min="2809" max="2809" width="6.85546875" style="35" customWidth="1"/>
    <col min="2810" max="2810" width="6.42578125" style="35" customWidth="1"/>
    <col min="2811" max="2811" width="6.140625" style="35" customWidth="1"/>
    <col min="2812" max="3051" width="9.140625" style="35"/>
    <col min="3052" max="3052" width="5" style="35" customWidth="1"/>
    <col min="3053" max="3053" width="42.140625" style="35" customWidth="1"/>
    <col min="3054" max="3055" width="8.140625" style="35" customWidth="1"/>
    <col min="3056" max="3061" width="6.7109375" style="35" customWidth="1"/>
    <col min="3062" max="3062" width="6" style="35" customWidth="1"/>
    <col min="3063" max="3063" width="6.42578125" style="35" customWidth="1"/>
    <col min="3064" max="3064" width="35.42578125" style="35" customWidth="1"/>
    <col min="3065" max="3065" width="6.85546875" style="35" customWidth="1"/>
    <col min="3066" max="3066" width="6.42578125" style="35" customWidth="1"/>
    <col min="3067" max="3067" width="6.140625" style="35" customWidth="1"/>
    <col min="3068" max="3307" width="9.140625" style="35"/>
    <col min="3308" max="3308" width="5" style="35" customWidth="1"/>
    <col min="3309" max="3309" width="42.140625" style="35" customWidth="1"/>
    <col min="3310" max="3311" width="8.140625" style="35" customWidth="1"/>
    <col min="3312" max="3317" width="6.7109375" style="35" customWidth="1"/>
    <col min="3318" max="3318" width="6" style="35" customWidth="1"/>
    <col min="3319" max="3319" width="6.42578125" style="35" customWidth="1"/>
    <col min="3320" max="3320" width="35.42578125" style="35" customWidth="1"/>
    <col min="3321" max="3321" width="6.85546875" style="35" customWidth="1"/>
    <col min="3322" max="3322" width="6.42578125" style="35" customWidth="1"/>
    <col min="3323" max="3323" width="6.140625" style="35" customWidth="1"/>
    <col min="3324" max="3563" width="9.140625" style="35"/>
    <col min="3564" max="3564" width="5" style="35" customWidth="1"/>
    <col min="3565" max="3565" width="42.140625" style="35" customWidth="1"/>
    <col min="3566" max="3567" width="8.140625" style="35" customWidth="1"/>
    <col min="3568" max="3573" width="6.7109375" style="35" customWidth="1"/>
    <col min="3574" max="3574" width="6" style="35" customWidth="1"/>
    <col min="3575" max="3575" width="6.42578125" style="35" customWidth="1"/>
    <col min="3576" max="3576" width="35.42578125" style="35" customWidth="1"/>
    <col min="3577" max="3577" width="6.85546875" style="35" customWidth="1"/>
    <col min="3578" max="3578" width="6.42578125" style="35" customWidth="1"/>
    <col min="3579" max="3579" width="6.140625" style="35" customWidth="1"/>
    <col min="3580" max="3819" width="9.140625" style="35"/>
    <col min="3820" max="3820" width="5" style="35" customWidth="1"/>
    <col min="3821" max="3821" width="42.140625" style="35" customWidth="1"/>
    <col min="3822" max="3823" width="8.140625" style="35" customWidth="1"/>
    <col min="3824" max="3829" width="6.7109375" style="35" customWidth="1"/>
    <col min="3830" max="3830" width="6" style="35" customWidth="1"/>
    <col min="3831" max="3831" width="6.42578125" style="35" customWidth="1"/>
    <col min="3832" max="3832" width="35.42578125" style="35" customWidth="1"/>
    <col min="3833" max="3833" width="6.85546875" style="35" customWidth="1"/>
    <col min="3834" max="3834" width="6.42578125" style="35" customWidth="1"/>
    <col min="3835" max="3835" width="6.140625" style="35" customWidth="1"/>
    <col min="3836" max="4075" width="9.140625" style="35"/>
    <col min="4076" max="4076" width="5" style="35" customWidth="1"/>
    <col min="4077" max="4077" width="42.140625" style="35" customWidth="1"/>
    <col min="4078" max="4079" width="8.140625" style="35" customWidth="1"/>
    <col min="4080" max="4085" width="6.7109375" style="35" customWidth="1"/>
    <col min="4086" max="4086" width="6" style="35" customWidth="1"/>
    <col min="4087" max="4087" width="6.42578125" style="35" customWidth="1"/>
    <col min="4088" max="4088" width="35.42578125" style="35" customWidth="1"/>
    <col min="4089" max="4089" width="6.85546875" style="35" customWidth="1"/>
    <col min="4090" max="4090" width="6.42578125" style="35" customWidth="1"/>
    <col min="4091" max="4091" width="6.140625" style="35" customWidth="1"/>
    <col min="4092" max="4331" width="9.140625" style="35"/>
    <col min="4332" max="4332" width="5" style="35" customWidth="1"/>
    <col min="4333" max="4333" width="42.140625" style="35" customWidth="1"/>
    <col min="4334" max="4335" width="8.140625" style="35" customWidth="1"/>
    <col min="4336" max="4341" width="6.7109375" style="35" customWidth="1"/>
    <col min="4342" max="4342" width="6" style="35" customWidth="1"/>
    <col min="4343" max="4343" width="6.42578125" style="35" customWidth="1"/>
    <col min="4344" max="4344" width="35.42578125" style="35" customWidth="1"/>
    <col min="4345" max="4345" width="6.85546875" style="35" customWidth="1"/>
    <col min="4346" max="4346" width="6.42578125" style="35" customWidth="1"/>
    <col min="4347" max="4347" width="6.140625" style="35" customWidth="1"/>
    <col min="4348" max="4587" width="9.140625" style="35"/>
    <col min="4588" max="4588" width="5" style="35" customWidth="1"/>
    <col min="4589" max="4589" width="42.140625" style="35" customWidth="1"/>
    <col min="4590" max="4591" width="8.140625" style="35" customWidth="1"/>
    <col min="4592" max="4597" width="6.7109375" style="35" customWidth="1"/>
    <col min="4598" max="4598" width="6" style="35" customWidth="1"/>
    <col min="4599" max="4599" width="6.42578125" style="35" customWidth="1"/>
    <col min="4600" max="4600" width="35.42578125" style="35" customWidth="1"/>
    <col min="4601" max="4601" width="6.85546875" style="35" customWidth="1"/>
    <col min="4602" max="4602" width="6.42578125" style="35" customWidth="1"/>
    <col min="4603" max="4603" width="6.140625" style="35" customWidth="1"/>
    <col min="4604" max="4843" width="9.140625" style="35"/>
    <col min="4844" max="4844" width="5" style="35" customWidth="1"/>
    <col min="4845" max="4845" width="42.140625" style="35" customWidth="1"/>
    <col min="4846" max="4847" width="8.140625" style="35" customWidth="1"/>
    <col min="4848" max="4853" width="6.7109375" style="35" customWidth="1"/>
    <col min="4854" max="4854" width="6" style="35" customWidth="1"/>
    <col min="4855" max="4855" width="6.42578125" style="35" customWidth="1"/>
    <col min="4856" max="4856" width="35.42578125" style="35" customWidth="1"/>
    <col min="4857" max="4857" width="6.85546875" style="35" customWidth="1"/>
    <col min="4858" max="4858" width="6.42578125" style="35" customWidth="1"/>
    <col min="4859" max="4859" width="6.140625" style="35" customWidth="1"/>
    <col min="4860" max="5099" width="9.140625" style="35"/>
    <col min="5100" max="5100" width="5" style="35" customWidth="1"/>
    <col min="5101" max="5101" width="42.140625" style="35" customWidth="1"/>
    <col min="5102" max="5103" width="8.140625" style="35" customWidth="1"/>
    <col min="5104" max="5109" width="6.7109375" style="35" customWidth="1"/>
    <col min="5110" max="5110" width="6" style="35" customWidth="1"/>
    <col min="5111" max="5111" width="6.42578125" style="35" customWidth="1"/>
    <col min="5112" max="5112" width="35.42578125" style="35" customWidth="1"/>
    <col min="5113" max="5113" width="6.85546875" style="35" customWidth="1"/>
    <col min="5114" max="5114" width="6.42578125" style="35" customWidth="1"/>
    <col min="5115" max="5115" width="6.140625" style="35" customWidth="1"/>
    <col min="5116" max="5355" width="9.140625" style="35"/>
    <col min="5356" max="5356" width="5" style="35" customWidth="1"/>
    <col min="5357" max="5357" width="42.140625" style="35" customWidth="1"/>
    <col min="5358" max="5359" width="8.140625" style="35" customWidth="1"/>
    <col min="5360" max="5365" width="6.7109375" style="35" customWidth="1"/>
    <col min="5366" max="5366" width="6" style="35" customWidth="1"/>
    <col min="5367" max="5367" width="6.42578125" style="35" customWidth="1"/>
    <col min="5368" max="5368" width="35.42578125" style="35" customWidth="1"/>
    <col min="5369" max="5369" width="6.85546875" style="35" customWidth="1"/>
    <col min="5370" max="5370" width="6.42578125" style="35" customWidth="1"/>
    <col min="5371" max="5371" width="6.140625" style="35" customWidth="1"/>
    <col min="5372" max="5611" width="9.140625" style="35"/>
    <col min="5612" max="5612" width="5" style="35" customWidth="1"/>
    <col min="5613" max="5613" width="42.140625" style="35" customWidth="1"/>
    <col min="5614" max="5615" width="8.140625" style="35" customWidth="1"/>
    <col min="5616" max="5621" width="6.7109375" style="35" customWidth="1"/>
    <col min="5622" max="5622" width="6" style="35" customWidth="1"/>
    <col min="5623" max="5623" width="6.42578125" style="35" customWidth="1"/>
    <col min="5624" max="5624" width="35.42578125" style="35" customWidth="1"/>
    <col min="5625" max="5625" width="6.85546875" style="35" customWidth="1"/>
    <col min="5626" max="5626" width="6.42578125" style="35" customWidth="1"/>
    <col min="5627" max="5627" width="6.140625" style="35" customWidth="1"/>
    <col min="5628" max="5867" width="9.140625" style="35"/>
    <col min="5868" max="5868" width="5" style="35" customWidth="1"/>
    <col min="5869" max="5869" width="42.140625" style="35" customWidth="1"/>
    <col min="5870" max="5871" width="8.140625" style="35" customWidth="1"/>
    <col min="5872" max="5877" width="6.7109375" style="35" customWidth="1"/>
    <col min="5878" max="5878" width="6" style="35" customWidth="1"/>
    <col min="5879" max="5879" width="6.42578125" style="35" customWidth="1"/>
    <col min="5880" max="5880" width="35.42578125" style="35" customWidth="1"/>
    <col min="5881" max="5881" width="6.85546875" style="35" customWidth="1"/>
    <col min="5882" max="5882" width="6.42578125" style="35" customWidth="1"/>
    <col min="5883" max="5883" width="6.140625" style="35" customWidth="1"/>
    <col min="5884" max="6123" width="9.140625" style="35"/>
    <col min="6124" max="6124" width="5" style="35" customWidth="1"/>
    <col min="6125" max="6125" width="42.140625" style="35" customWidth="1"/>
    <col min="6126" max="6127" width="8.140625" style="35" customWidth="1"/>
    <col min="6128" max="6133" width="6.7109375" style="35" customWidth="1"/>
    <col min="6134" max="6134" width="6" style="35" customWidth="1"/>
    <col min="6135" max="6135" width="6.42578125" style="35" customWidth="1"/>
    <col min="6136" max="6136" width="35.42578125" style="35" customWidth="1"/>
    <col min="6137" max="6137" width="6.85546875" style="35" customWidth="1"/>
    <col min="6138" max="6138" width="6.42578125" style="35" customWidth="1"/>
    <col min="6139" max="6139" width="6.140625" style="35" customWidth="1"/>
    <col min="6140" max="6379" width="9.140625" style="35"/>
    <col min="6380" max="6380" width="5" style="35" customWidth="1"/>
    <col min="6381" max="6381" width="42.140625" style="35" customWidth="1"/>
    <col min="6382" max="6383" width="8.140625" style="35" customWidth="1"/>
    <col min="6384" max="6389" width="6.7109375" style="35" customWidth="1"/>
    <col min="6390" max="6390" width="6" style="35" customWidth="1"/>
    <col min="6391" max="6391" width="6.42578125" style="35" customWidth="1"/>
    <col min="6392" max="6392" width="35.42578125" style="35" customWidth="1"/>
    <col min="6393" max="6393" width="6.85546875" style="35" customWidth="1"/>
    <col min="6394" max="6394" width="6.42578125" style="35" customWidth="1"/>
    <col min="6395" max="6395" width="6.140625" style="35" customWidth="1"/>
    <col min="6396" max="6635" width="9.140625" style="35"/>
    <col min="6636" max="6636" width="5" style="35" customWidth="1"/>
    <col min="6637" max="6637" width="42.140625" style="35" customWidth="1"/>
    <col min="6638" max="6639" width="8.140625" style="35" customWidth="1"/>
    <col min="6640" max="6645" width="6.7109375" style="35" customWidth="1"/>
    <col min="6646" max="6646" width="6" style="35" customWidth="1"/>
    <col min="6647" max="6647" width="6.42578125" style="35" customWidth="1"/>
    <col min="6648" max="6648" width="35.42578125" style="35" customWidth="1"/>
    <col min="6649" max="6649" width="6.85546875" style="35" customWidth="1"/>
    <col min="6650" max="6650" width="6.42578125" style="35" customWidth="1"/>
    <col min="6651" max="6651" width="6.140625" style="35" customWidth="1"/>
    <col min="6652" max="6891" width="9.140625" style="35"/>
    <col min="6892" max="6892" width="5" style="35" customWidth="1"/>
    <col min="6893" max="6893" width="42.140625" style="35" customWidth="1"/>
    <col min="6894" max="6895" width="8.140625" style="35" customWidth="1"/>
    <col min="6896" max="6901" width="6.7109375" style="35" customWidth="1"/>
    <col min="6902" max="6902" width="6" style="35" customWidth="1"/>
    <col min="6903" max="6903" width="6.42578125" style="35" customWidth="1"/>
    <col min="6904" max="6904" width="35.42578125" style="35" customWidth="1"/>
    <col min="6905" max="6905" width="6.85546875" style="35" customWidth="1"/>
    <col min="6906" max="6906" width="6.42578125" style="35" customWidth="1"/>
    <col min="6907" max="6907" width="6.140625" style="35" customWidth="1"/>
    <col min="6908" max="7147" width="9.140625" style="35"/>
    <col min="7148" max="7148" width="5" style="35" customWidth="1"/>
    <col min="7149" max="7149" width="42.140625" style="35" customWidth="1"/>
    <col min="7150" max="7151" width="8.140625" style="35" customWidth="1"/>
    <col min="7152" max="7157" width="6.7109375" style="35" customWidth="1"/>
    <col min="7158" max="7158" width="6" style="35" customWidth="1"/>
    <col min="7159" max="7159" width="6.42578125" style="35" customWidth="1"/>
    <col min="7160" max="7160" width="35.42578125" style="35" customWidth="1"/>
    <col min="7161" max="7161" width="6.85546875" style="35" customWidth="1"/>
    <col min="7162" max="7162" width="6.42578125" style="35" customWidth="1"/>
    <col min="7163" max="7163" width="6.140625" style="35" customWidth="1"/>
    <col min="7164" max="7403" width="9.140625" style="35"/>
    <col min="7404" max="7404" width="5" style="35" customWidth="1"/>
    <col min="7405" max="7405" width="42.140625" style="35" customWidth="1"/>
    <col min="7406" max="7407" width="8.140625" style="35" customWidth="1"/>
    <col min="7408" max="7413" width="6.7109375" style="35" customWidth="1"/>
    <col min="7414" max="7414" width="6" style="35" customWidth="1"/>
    <col min="7415" max="7415" width="6.42578125" style="35" customWidth="1"/>
    <col min="7416" max="7416" width="35.42578125" style="35" customWidth="1"/>
    <col min="7417" max="7417" width="6.85546875" style="35" customWidth="1"/>
    <col min="7418" max="7418" width="6.42578125" style="35" customWidth="1"/>
    <col min="7419" max="7419" width="6.140625" style="35" customWidth="1"/>
    <col min="7420" max="7659" width="9.140625" style="35"/>
    <col min="7660" max="7660" width="5" style="35" customWidth="1"/>
    <col min="7661" max="7661" width="42.140625" style="35" customWidth="1"/>
    <col min="7662" max="7663" width="8.140625" style="35" customWidth="1"/>
    <col min="7664" max="7669" width="6.7109375" style="35" customWidth="1"/>
    <col min="7670" max="7670" width="6" style="35" customWidth="1"/>
    <col min="7671" max="7671" width="6.42578125" style="35" customWidth="1"/>
    <col min="7672" max="7672" width="35.42578125" style="35" customWidth="1"/>
    <col min="7673" max="7673" width="6.85546875" style="35" customWidth="1"/>
    <col min="7674" max="7674" width="6.42578125" style="35" customWidth="1"/>
    <col min="7675" max="7675" width="6.140625" style="35" customWidth="1"/>
    <col min="7676" max="7915" width="9.140625" style="35"/>
    <col min="7916" max="7916" width="5" style="35" customWidth="1"/>
    <col min="7917" max="7917" width="42.140625" style="35" customWidth="1"/>
    <col min="7918" max="7919" width="8.140625" style="35" customWidth="1"/>
    <col min="7920" max="7925" width="6.7109375" style="35" customWidth="1"/>
    <col min="7926" max="7926" width="6" style="35" customWidth="1"/>
    <col min="7927" max="7927" width="6.42578125" style="35" customWidth="1"/>
    <col min="7928" max="7928" width="35.42578125" style="35" customWidth="1"/>
    <col min="7929" max="7929" width="6.85546875" style="35" customWidth="1"/>
    <col min="7930" max="7930" width="6.42578125" style="35" customWidth="1"/>
    <col min="7931" max="7931" width="6.140625" style="35" customWidth="1"/>
    <col min="7932" max="8171" width="9.140625" style="35"/>
    <col min="8172" max="8172" width="5" style="35" customWidth="1"/>
    <col min="8173" max="8173" width="42.140625" style="35" customWidth="1"/>
    <col min="8174" max="8175" width="8.140625" style="35" customWidth="1"/>
    <col min="8176" max="8181" width="6.7109375" style="35" customWidth="1"/>
    <col min="8182" max="8182" width="6" style="35" customWidth="1"/>
    <col min="8183" max="8183" width="6.42578125" style="35" customWidth="1"/>
    <col min="8184" max="8184" width="35.42578125" style="35" customWidth="1"/>
    <col min="8185" max="8185" width="6.85546875" style="35" customWidth="1"/>
    <col min="8186" max="8186" width="6.42578125" style="35" customWidth="1"/>
    <col min="8187" max="8187" width="6.140625" style="35" customWidth="1"/>
    <col min="8188" max="8427" width="9.140625" style="35"/>
    <col min="8428" max="8428" width="5" style="35" customWidth="1"/>
    <col min="8429" max="8429" width="42.140625" style="35" customWidth="1"/>
    <col min="8430" max="8431" width="8.140625" style="35" customWidth="1"/>
    <col min="8432" max="8437" width="6.7109375" style="35" customWidth="1"/>
    <col min="8438" max="8438" width="6" style="35" customWidth="1"/>
    <col min="8439" max="8439" width="6.42578125" style="35" customWidth="1"/>
    <col min="8440" max="8440" width="35.42578125" style="35" customWidth="1"/>
    <col min="8441" max="8441" width="6.85546875" style="35" customWidth="1"/>
    <col min="8442" max="8442" width="6.42578125" style="35" customWidth="1"/>
    <col min="8443" max="8443" width="6.140625" style="35" customWidth="1"/>
    <col min="8444" max="8683" width="9.140625" style="35"/>
    <col min="8684" max="8684" width="5" style="35" customWidth="1"/>
    <col min="8685" max="8685" width="42.140625" style="35" customWidth="1"/>
    <col min="8686" max="8687" width="8.140625" style="35" customWidth="1"/>
    <col min="8688" max="8693" width="6.7109375" style="35" customWidth="1"/>
    <col min="8694" max="8694" width="6" style="35" customWidth="1"/>
    <col min="8695" max="8695" width="6.42578125" style="35" customWidth="1"/>
    <col min="8696" max="8696" width="35.42578125" style="35" customWidth="1"/>
    <col min="8697" max="8697" width="6.85546875" style="35" customWidth="1"/>
    <col min="8698" max="8698" width="6.42578125" style="35" customWidth="1"/>
    <col min="8699" max="8699" width="6.140625" style="35" customWidth="1"/>
    <col min="8700" max="8939" width="9.140625" style="35"/>
    <col min="8940" max="8940" width="5" style="35" customWidth="1"/>
    <col min="8941" max="8941" width="42.140625" style="35" customWidth="1"/>
    <col min="8942" max="8943" width="8.140625" style="35" customWidth="1"/>
    <col min="8944" max="8949" width="6.7109375" style="35" customWidth="1"/>
    <col min="8950" max="8950" width="6" style="35" customWidth="1"/>
    <col min="8951" max="8951" width="6.42578125" style="35" customWidth="1"/>
    <col min="8952" max="8952" width="35.42578125" style="35" customWidth="1"/>
    <col min="8953" max="8953" width="6.85546875" style="35" customWidth="1"/>
    <col min="8954" max="8954" width="6.42578125" style="35" customWidth="1"/>
    <col min="8955" max="8955" width="6.140625" style="35" customWidth="1"/>
    <col min="8956" max="9195" width="9.140625" style="35"/>
    <col min="9196" max="9196" width="5" style="35" customWidth="1"/>
    <col min="9197" max="9197" width="42.140625" style="35" customWidth="1"/>
    <col min="9198" max="9199" width="8.140625" style="35" customWidth="1"/>
    <col min="9200" max="9205" width="6.7109375" style="35" customWidth="1"/>
    <col min="9206" max="9206" width="6" style="35" customWidth="1"/>
    <col min="9207" max="9207" width="6.42578125" style="35" customWidth="1"/>
    <col min="9208" max="9208" width="35.42578125" style="35" customWidth="1"/>
    <col min="9209" max="9209" width="6.85546875" style="35" customWidth="1"/>
    <col min="9210" max="9210" width="6.42578125" style="35" customWidth="1"/>
    <col min="9211" max="9211" width="6.140625" style="35" customWidth="1"/>
    <col min="9212" max="9451" width="9.140625" style="35"/>
    <col min="9452" max="9452" width="5" style="35" customWidth="1"/>
    <col min="9453" max="9453" width="42.140625" style="35" customWidth="1"/>
    <col min="9454" max="9455" width="8.140625" style="35" customWidth="1"/>
    <col min="9456" max="9461" width="6.7109375" style="35" customWidth="1"/>
    <col min="9462" max="9462" width="6" style="35" customWidth="1"/>
    <col min="9463" max="9463" width="6.42578125" style="35" customWidth="1"/>
    <col min="9464" max="9464" width="35.42578125" style="35" customWidth="1"/>
    <col min="9465" max="9465" width="6.85546875" style="35" customWidth="1"/>
    <col min="9466" max="9466" width="6.42578125" style="35" customWidth="1"/>
    <col min="9467" max="9467" width="6.140625" style="35" customWidth="1"/>
    <col min="9468" max="9707" width="9.140625" style="35"/>
    <col min="9708" max="9708" width="5" style="35" customWidth="1"/>
    <col min="9709" max="9709" width="42.140625" style="35" customWidth="1"/>
    <col min="9710" max="9711" width="8.140625" style="35" customWidth="1"/>
    <col min="9712" max="9717" width="6.7109375" style="35" customWidth="1"/>
    <col min="9718" max="9718" width="6" style="35" customWidth="1"/>
    <col min="9719" max="9719" width="6.42578125" style="35" customWidth="1"/>
    <col min="9720" max="9720" width="35.42578125" style="35" customWidth="1"/>
    <col min="9721" max="9721" width="6.85546875" style="35" customWidth="1"/>
    <col min="9722" max="9722" width="6.42578125" style="35" customWidth="1"/>
    <col min="9723" max="9723" width="6.140625" style="35" customWidth="1"/>
    <col min="9724" max="9963" width="9.140625" style="35"/>
    <col min="9964" max="9964" width="5" style="35" customWidth="1"/>
    <col min="9965" max="9965" width="42.140625" style="35" customWidth="1"/>
    <col min="9966" max="9967" width="8.140625" style="35" customWidth="1"/>
    <col min="9968" max="9973" width="6.7109375" style="35" customWidth="1"/>
    <col min="9974" max="9974" width="6" style="35" customWidth="1"/>
    <col min="9975" max="9975" width="6.42578125" style="35" customWidth="1"/>
    <col min="9976" max="9976" width="35.42578125" style="35" customWidth="1"/>
    <col min="9977" max="9977" width="6.85546875" style="35" customWidth="1"/>
    <col min="9978" max="9978" width="6.42578125" style="35" customWidth="1"/>
    <col min="9979" max="9979" width="6.140625" style="35" customWidth="1"/>
    <col min="9980" max="10219" width="9.140625" style="35"/>
    <col min="10220" max="10220" width="5" style="35" customWidth="1"/>
    <col min="10221" max="10221" width="42.140625" style="35" customWidth="1"/>
    <col min="10222" max="10223" width="8.140625" style="35" customWidth="1"/>
    <col min="10224" max="10229" width="6.7109375" style="35" customWidth="1"/>
    <col min="10230" max="10230" width="6" style="35" customWidth="1"/>
    <col min="10231" max="10231" width="6.42578125" style="35" customWidth="1"/>
    <col min="10232" max="10232" width="35.42578125" style="35" customWidth="1"/>
    <col min="10233" max="10233" width="6.85546875" style="35" customWidth="1"/>
    <col min="10234" max="10234" width="6.42578125" style="35" customWidth="1"/>
    <col min="10235" max="10235" width="6.140625" style="35" customWidth="1"/>
    <col min="10236" max="10475" width="9.140625" style="35"/>
    <col min="10476" max="10476" width="5" style="35" customWidth="1"/>
    <col min="10477" max="10477" width="42.140625" style="35" customWidth="1"/>
    <col min="10478" max="10479" width="8.140625" style="35" customWidth="1"/>
    <col min="10480" max="10485" width="6.7109375" style="35" customWidth="1"/>
    <col min="10486" max="10486" width="6" style="35" customWidth="1"/>
    <col min="10487" max="10487" width="6.42578125" style="35" customWidth="1"/>
    <col min="10488" max="10488" width="35.42578125" style="35" customWidth="1"/>
    <col min="10489" max="10489" width="6.85546875" style="35" customWidth="1"/>
    <col min="10490" max="10490" width="6.42578125" style="35" customWidth="1"/>
    <col min="10491" max="10491" width="6.140625" style="35" customWidth="1"/>
    <col min="10492" max="10731" width="9.140625" style="35"/>
    <col min="10732" max="10732" width="5" style="35" customWidth="1"/>
    <col min="10733" max="10733" width="42.140625" style="35" customWidth="1"/>
    <col min="10734" max="10735" width="8.140625" style="35" customWidth="1"/>
    <col min="10736" max="10741" width="6.7109375" style="35" customWidth="1"/>
    <col min="10742" max="10742" width="6" style="35" customWidth="1"/>
    <col min="10743" max="10743" width="6.42578125" style="35" customWidth="1"/>
    <col min="10744" max="10744" width="35.42578125" style="35" customWidth="1"/>
    <col min="10745" max="10745" width="6.85546875" style="35" customWidth="1"/>
    <col min="10746" max="10746" width="6.42578125" style="35" customWidth="1"/>
    <col min="10747" max="10747" width="6.140625" style="35" customWidth="1"/>
    <col min="10748" max="10987" width="9.140625" style="35"/>
    <col min="10988" max="10988" width="5" style="35" customWidth="1"/>
    <col min="10989" max="10989" width="42.140625" style="35" customWidth="1"/>
    <col min="10990" max="10991" width="8.140625" style="35" customWidth="1"/>
    <col min="10992" max="10997" width="6.7109375" style="35" customWidth="1"/>
    <col min="10998" max="10998" width="6" style="35" customWidth="1"/>
    <col min="10999" max="10999" width="6.42578125" style="35" customWidth="1"/>
    <col min="11000" max="11000" width="35.42578125" style="35" customWidth="1"/>
    <col min="11001" max="11001" width="6.85546875" style="35" customWidth="1"/>
    <col min="11002" max="11002" width="6.42578125" style="35" customWidth="1"/>
    <col min="11003" max="11003" width="6.140625" style="35" customWidth="1"/>
    <col min="11004" max="11243" width="9.140625" style="35"/>
    <col min="11244" max="11244" width="5" style="35" customWidth="1"/>
    <col min="11245" max="11245" width="42.140625" style="35" customWidth="1"/>
    <col min="11246" max="11247" width="8.140625" style="35" customWidth="1"/>
    <col min="11248" max="11253" width="6.7109375" style="35" customWidth="1"/>
    <col min="11254" max="11254" width="6" style="35" customWidth="1"/>
    <col min="11255" max="11255" width="6.42578125" style="35" customWidth="1"/>
    <col min="11256" max="11256" width="35.42578125" style="35" customWidth="1"/>
    <col min="11257" max="11257" width="6.85546875" style="35" customWidth="1"/>
    <col min="11258" max="11258" width="6.42578125" style="35" customWidth="1"/>
    <col min="11259" max="11259" width="6.140625" style="35" customWidth="1"/>
    <col min="11260" max="11499" width="9.140625" style="35"/>
    <col min="11500" max="11500" width="5" style="35" customWidth="1"/>
    <col min="11501" max="11501" width="42.140625" style="35" customWidth="1"/>
    <col min="11502" max="11503" width="8.140625" style="35" customWidth="1"/>
    <col min="11504" max="11509" width="6.7109375" style="35" customWidth="1"/>
    <col min="11510" max="11510" width="6" style="35" customWidth="1"/>
    <col min="11511" max="11511" width="6.42578125" style="35" customWidth="1"/>
    <col min="11512" max="11512" width="35.42578125" style="35" customWidth="1"/>
    <col min="11513" max="11513" width="6.85546875" style="35" customWidth="1"/>
    <col min="11514" max="11514" width="6.42578125" style="35" customWidth="1"/>
    <col min="11515" max="11515" width="6.140625" style="35" customWidth="1"/>
    <col min="11516" max="11755" width="9.140625" style="35"/>
    <col min="11756" max="11756" width="5" style="35" customWidth="1"/>
    <col min="11757" max="11757" width="42.140625" style="35" customWidth="1"/>
    <col min="11758" max="11759" width="8.140625" style="35" customWidth="1"/>
    <col min="11760" max="11765" width="6.7109375" style="35" customWidth="1"/>
    <col min="11766" max="11766" width="6" style="35" customWidth="1"/>
    <col min="11767" max="11767" width="6.42578125" style="35" customWidth="1"/>
    <col min="11768" max="11768" width="35.42578125" style="35" customWidth="1"/>
    <col min="11769" max="11769" width="6.85546875" style="35" customWidth="1"/>
    <col min="11770" max="11770" width="6.42578125" style="35" customWidth="1"/>
    <col min="11771" max="11771" width="6.140625" style="35" customWidth="1"/>
    <col min="11772" max="12011" width="9.140625" style="35"/>
    <col min="12012" max="12012" width="5" style="35" customWidth="1"/>
    <col min="12013" max="12013" width="42.140625" style="35" customWidth="1"/>
    <col min="12014" max="12015" width="8.140625" style="35" customWidth="1"/>
    <col min="12016" max="12021" width="6.7109375" style="35" customWidth="1"/>
    <col min="12022" max="12022" width="6" style="35" customWidth="1"/>
    <col min="12023" max="12023" width="6.42578125" style="35" customWidth="1"/>
    <col min="12024" max="12024" width="35.42578125" style="35" customWidth="1"/>
    <col min="12025" max="12025" width="6.85546875" style="35" customWidth="1"/>
    <col min="12026" max="12026" width="6.42578125" style="35" customWidth="1"/>
    <col min="12027" max="12027" width="6.140625" style="35" customWidth="1"/>
    <col min="12028" max="12267" width="9.140625" style="35"/>
    <col min="12268" max="12268" width="5" style="35" customWidth="1"/>
    <col min="12269" max="12269" width="42.140625" style="35" customWidth="1"/>
    <col min="12270" max="12271" width="8.140625" style="35" customWidth="1"/>
    <col min="12272" max="12277" width="6.7109375" style="35" customWidth="1"/>
    <col min="12278" max="12278" width="6" style="35" customWidth="1"/>
    <col min="12279" max="12279" width="6.42578125" style="35" customWidth="1"/>
    <col min="12280" max="12280" width="35.42578125" style="35" customWidth="1"/>
    <col min="12281" max="12281" width="6.85546875" style="35" customWidth="1"/>
    <col min="12282" max="12282" width="6.42578125" style="35" customWidth="1"/>
    <col min="12283" max="12283" width="6.140625" style="35" customWidth="1"/>
    <col min="12284" max="12523" width="9.140625" style="35"/>
    <col min="12524" max="12524" width="5" style="35" customWidth="1"/>
    <col min="12525" max="12525" width="42.140625" style="35" customWidth="1"/>
    <col min="12526" max="12527" width="8.140625" style="35" customWidth="1"/>
    <col min="12528" max="12533" width="6.7109375" style="35" customWidth="1"/>
    <col min="12534" max="12534" width="6" style="35" customWidth="1"/>
    <col min="12535" max="12535" width="6.42578125" style="35" customWidth="1"/>
    <col min="12536" max="12536" width="35.42578125" style="35" customWidth="1"/>
    <col min="12537" max="12537" width="6.85546875" style="35" customWidth="1"/>
    <col min="12538" max="12538" width="6.42578125" style="35" customWidth="1"/>
    <col min="12539" max="12539" width="6.140625" style="35" customWidth="1"/>
    <col min="12540" max="12779" width="9.140625" style="35"/>
    <col min="12780" max="12780" width="5" style="35" customWidth="1"/>
    <col min="12781" max="12781" width="42.140625" style="35" customWidth="1"/>
    <col min="12782" max="12783" width="8.140625" style="35" customWidth="1"/>
    <col min="12784" max="12789" width="6.7109375" style="35" customWidth="1"/>
    <col min="12790" max="12790" width="6" style="35" customWidth="1"/>
    <col min="12791" max="12791" width="6.42578125" style="35" customWidth="1"/>
    <col min="12792" max="12792" width="35.42578125" style="35" customWidth="1"/>
    <col min="12793" max="12793" width="6.85546875" style="35" customWidth="1"/>
    <col min="12794" max="12794" width="6.42578125" style="35" customWidth="1"/>
    <col min="12795" max="12795" width="6.140625" style="35" customWidth="1"/>
    <col min="12796" max="13035" width="9.140625" style="35"/>
    <col min="13036" max="13036" width="5" style="35" customWidth="1"/>
    <col min="13037" max="13037" width="42.140625" style="35" customWidth="1"/>
    <col min="13038" max="13039" width="8.140625" style="35" customWidth="1"/>
    <col min="13040" max="13045" width="6.7109375" style="35" customWidth="1"/>
    <col min="13046" max="13046" width="6" style="35" customWidth="1"/>
    <col min="13047" max="13047" width="6.42578125" style="35" customWidth="1"/>
    <col min="13048" max="13048" width="35.42578125" style="35" customWidth="1"/>
    <col min="13049" max="13049" width="6.85546875" style="35" customWidth="1"/>
    <col min="13050" max="13050" width="6.42578125" style="35" customWidth="1"/>
    <col min="13051" max="13051" width="6.140625" style="35" customWidth="1"/>
    <col min="13052" max="13291" width="9.140625" style="35"/>
    <col min="13292" max="13292" width="5" style="35" customWidth="1"/>
    <col min="13293" max="13293" width="42.140625" style="35" customWidth="1"/>
    <col min="13294" max="13295" width="8.140625" style="35" customWidth="1"/>
    <col min="13296" max="13301" width="6.7109375" style="35" customWidth="1"/>
    <col min="13302" max="13302" width="6" style="35" customWidth="1"/>
    <col min="13303" max="13303" width="6.42578125" style="35" customWidth="1"/>
    <col min="13304" max="13304" width="35.42578125" style="35" customWidth="1"/>
    <col min="13305" max="13305" width="6.85546875" style="35" customWidth="1"/>
    <col min="13306" max="13306" width="6.42578125" style="35" customWidth="1"/>
    <col min="13307" max="13307" width="6.140625" style="35" customWidth="1"/>
    <col min="13308" max="13547" width="9.140625" style="35"/>
    <col min="13548" max="13548" width="5" style="35" customWidth="1"/>
    <col min="13549" max="13549" width="42.140625" style="35" customWidth="1"/>
    <col min="13550" max="13551" width="8.140625" style="35" customWidth="1"/>
    <col min="13552" max="13557" width="6.7109375" style="35" customWidth="1"/>
    <col min="13558" max="13558" width="6" style="35" customWidth="1"/>
    <col min="13559" max="13559" width="6.42578125" style="35" customWidth="1"/>
    <col min="13560" max="13560" width="35.42578125" style="35" customWidth="1"/>
    <col min="13561" max="13561" width="6.85546875" style="35" customWidth="1"/>
    <col min="13562" max="13562" width="6.42578125" style="35" customWidth="1"/>
    <col min="13563" max="13563" width="6.140625" style="35" customWidth="1"/>
    <col min="13564" max="13803" width="9.140625" style="35"/>
    <col min="13804" max="13804" width="5" style="35" customWidth="1"/>
    <col min="13805" max="13805" width="42.140625" style="35" customWidth="1"/>
    <col min="13806" max="13807" width="8.140625" style="35" customWidth="1"/>
    <col min="13808" max="13813" width="6.7109375" style="35" customWidth="1"/>
    <col min="13814" max="13814" width="6" style="35" customWidth="1"/>
    <col min="13815" max="13815" width="6.42578125" style="35" customWidth="1"/>
    <col min="13816" max="13816" width="35.42578125" style="35" customWidth="1"/>
    <col min="13817" max="13817" width="6.85546875" style="35" customWidth="1"/>
    <col min="13818" max="13818" width="6.42578125" style="35" customWidth="1"/>
    <col min="13819" max="13819" width="6.140625" style="35" customWidth="1"/>
    <col min="13820" max="14059" width="9.140625" style="35"/>
    <col min="14060" max="14060" width="5" style="35" customWidth="1"/>
    <col min="14061" max="14061" width="42.140625" style="35" customWidth="1"/>
    <col min="14062" max="14063" width="8.140625" style="35" customWidth="1"/>
    <col min="14064" max="14069" width="6.7109375" style="35" customWidth="1"/>
    <col min="14070" max="14070" width="6" style="35" customWidth="1"/>
    <col min="14071" max="14071" width="6.42578125" style="35" customWidth="1"/>
    <col min="14072" max="14072" width="35.42578125" style="35" customWidth="1"/>
    <col min="14073" max="14073" width="6.85546875" style="35" customWidth="1"/>
    <col min="14074" max="14074" width="6.42578125" style="35" customWidth="1"/>
    <col min="14075" max="14075" width="6.140625" style="35" customWidth="1"/>
    <col min="14076" max="14315" width="9.140625" style="35"/>
    <col min="14316" max="14316" width="5" style="35" customWidth="1"/>
    <col min="14317" max="14317" width="42.140625" style="35" customWidth="1"/>
    <col min="14318" max="14319" width="8.140625" style="35" customWidth="1"/>
    <col min="14320" max="14325" width="6.7109375" style="35" customWidth="1"/>
    <col min="14326" max="14326" width="6" style="35" customWidth="1"/>
    <col min="14327" max="14327" width="6.42578125" style="35" customWidth="1"/>
    <col min="14328" max="14328" width="35.42578125" style="35" customWidth="1"/>
    <col min="14329" max="14329" width="6.85546875" style="35" customWidth="1"/>
    <col min="14330" max="14330" width="6.42578125" style="35" customWidth="1"/>
    <col min="14331" max="14331" width="6.140625" style="35" customWidth="1"/>
    <col min="14332" max="14571" width="9.140625" style="35"/>
    <col min="14572" max="14572" width="5" style="35" customWidth="1"/>
    <col min="14573" max="14573" width="42.140625" style="35" customWidth="1"/>
    <col min="14574" max="14575" width="8.140625" style="35" customWidth="1"/>
    <col min="14576" max="14581" width="6.7109375" style="35" customWidth="1"/>
    <col min="14582" max="14582" width="6" style="35" customWidth="1"/>
    <col min="14583" max="14583" width="6.42578125" style="35" customWidth="1"/>
    <col min="14584" max="14584" width="35.42578125" style="35" customWidth="1"/>
    <col min="14585" max="14585" width="6.85546875" style="35" customWidth="1"/>
    <col min="14586" max="14586" width="6.42578125" style="35" customWidth="1"/>
    <col min="14587" max="14587" width="6.140625" style="35" customWidth="1"/>
    <col min="14588" max="14827" width="9.140625" style="35"/>
    <col min="14828" max="14828" width="5" style="35" customWidth="1"/>
    <col min="14829" max="14829" width="42.140625" style="35" customWidth="1"/>
    <col min="14830" max="14831" width="8.140625" style="35" customWidth="1"/>
    <col min="14832" max="14837" width="6.7109375" style="35" customWidth="1"/>
    <col min="14838" max="14838" width="6" style="35" customWidth="1"/>
    <col min="14839" max="14839" width="6.42578125" style="35" customWidth="1"/>
    <col min="14840" max="14840" width="35.42578125" style="35" customWidth="1"/>
    <col min="14841" max="14841" width="6.85546875" style="35" customWidth="1"/>
    <col min="14842" max="14842" width="6.42578125" style="35" customWidth="1"/>
    <col min="14843" max="14843" width="6.140625" style="35" customWidth="1"/>
    <col min="14844" max="15083" width="9.140625" style="35"/>
    <col min="15084" max="15084" width="5" style="35" customWidth="1"/>
    <col min="15085" max="15085" width="42.140625" style="35" customWidth="1"/>
    <col min="15086" max="15087" width="8.140625" style="35" customWidth="1"/>
    <col min="15088" max="15093" width="6.7109375" style="35" customWidth="1"/>
    <col min="15094" max="15094" width="6" style="35" customWidth="1"/>
    <col min="15095" max="15095" width="6.42578125" style="35" customWidth="1"/>
    <col min="15096" max="15096" width="35.42578125" style="35" customWidth="1"/>
    <col min="15097" max="15097" width="6.85546875" style="35" customWidth="1"/>
    <col min="15098" max="15098" width="6.42578125" style="35" customWidth="1"/>
    <col min="15099" max="15099" width="6.140625" style="35" customWidth="1"/>
    <col min="15100" max="15339" width="9.140625" style="35"/>
    <col min="15340" max="15340" width="5" style="35" customWidth="1"/>
    <col min="15341" max="15341" width="42.140625" style="35" customWidth="1"/>
    <col min="15342" max="15343" width="8.140625" style="35" customWidth="1"/>
    <col min="15344" max="15349" width="6.7109375" style="35" customWidth="1"/>
    <col min="15350" max="15350" width="6" style="35" customWidth="1"/>
    <col min="15351" max="15351" width="6.42578125" style="35" customWidth="1"/>
    <col min="15352" max="15352" width="35.42578125" style="35" customWidth="1"/>
    <col min="15353" max="15353" width="6.85546875" style="35" customWidth="1"/>
    <col min="15354" max="15354" width="6.42578125" style="35" customWidth="1"/>
    <col min="15355" max="15355" width="6.140625" style="35" customWidth="1"/>
    <col min="15356" max="15595" width="9.140625" style="35"/>
    <col min="15596" max="15596" width="5" style="35" customWidth="1"/>
    <col min="15597" max="15597" width="42.140625" style="35" customWidth="1"/>
    <col min="15598" max="15599" width="8.140625" style="35" customWidth="1"/>
    <col min="15600" max="15605" width="6.7109375" style="35" customWidth="1"/>
    <col min="15606" max="15606" width="6" style="35" customWidth="1"/>
    <col min="15607" max="15607" width="6.42578125" style="35" customWidth="1"/>
    <col min="15608" max="15608" width="35.42578125" style="35" customWidth="1"/>
    <col min="15609" max="15609" width="6.85546875" style="35" customWidth="1"/>
    <col min="15610" max="15610" width="6.42578125" style="35" customWidth="1"/>
    <col min="15611" max="15611" width="6.140625" style="35" customWidth="1"/>
    <col min="15612" max="15851" width="9.140625" style="35"/>
    <col min="15852" max="15852" width="5" style="35" customWidth="1"/>
    <col min="15853" max="15853" width="42.140625" style="35" customWidth="1"/>
    <col min="15854" max="15855" width="8.140625" style="35" customWidth="1"/>
    <col min="15856" max="15861" width="6.7109375" style="35" customWidth="1"/>
    <col min="15862" max="15862" width="6" style="35" customWidth="1"/>
    <col min="15863" max="15863" width="6.42578125" style="35" customWidth="1"/>
    <col min="15864" max="15864" width="35.42578125" style="35" customWidth="1"/>
    <col min="15865" max="15865" width="6.85546875" style="35" customWidth="1"/>
    <col min="15866" max="15866" width="6.42578125" style="35" customWidth="1"/>
    <col min="15867" max="15867" width="6.140625" style="35" customWidth="1"/>
    <col min="15868" max="16107" width="9.140625" style="35"/>
    <col min="16108" max="16108" width="5" style="35" customWidth="1"/>
    <col min="16109" max="16109" width="42.140625" style="35" customWidth="1"/>
    <col min="16110" max="16111" width="8.140625" style="35" customWidth="1"/>
    <col min="16112" max="16117" width="6.7109375" style="35" customWidth="1"/>
    <col min="16118" max="16118" width="6" style="35" customWidth="1"/>
    <col min="16119" max="16119" width="6.42578125" style="35" customWidth="1"/>
    <col min="16120" max="16120" width="35.42578125" style="35" customWidth="1"/>
    <col min="16121" max="16121" width="6.85546875" style="35" customWidth="1"/>
    <col min="16122" max="16122" width="6.42578125" style="35" customWidth="1"/>
    <col min="16123" max="16123" width="6.140625" style="35" customWidth="1"/>
    <col min="16124" max="16363" width="9.140625" style="35"/>
    <col min="16364" max="16384" width="10.28515625" style="35" customWidth="1"/>
  </cols>
  <sheetData>
    <row r="1" spans="1:8" ht="38.25" customHeight="1">
      <c r="B1" s="1639" t="s">
        <v>363</v>
      </c>
      <c r="C1" s="1639"/>
      <c r="D1" s="1639"/>
      <c r="E1" s="1639"/>
      <c r="F1" s="1639"/>
    </row>
    <row r="2" spans="1:8">
      <c r="B2" s="478"/>
      <c r="C2" s="102"/>
      <c r="D2" s="102"/>
    </row>
    <row r="3" spans="1:8">
      <c r="B3" s="1640" t="s">
        <v>500</v>
      </c>
      <c r="C3" s="1640"/>
      <c r="D3" s="1640"/>
      <c r="E3" s="1640"/>
      <c r="F3" s="1640"/>
    </row>
    <row r="4" spans="1:8" ht="8.25" customHeight="1"/>
    <row r="5" spans="1:8" s="100" customFormat="1" ht="15">
      <c r="B5" s="476"/>
    </row>
    <row r="6" spans="1:8" s="100" customFormat="1" ht="30" customHeight="1">
      <c r="B6" s="784" t="s">
        <v>17</v>
      </c>
      <c r="C6" s="979" t="s">
        <v>2</v>
      </c>
      <c r="D6" s="785" t="s">
        <v>3</v>
      </c>
      <c r="E6" s="1623" t="s">
        <v>2637</v>
      </c>
      <c r="F6" s="1623"/>
    </row>
    <row r="7" spans="1:8" s="100" customFormat="1" ht="15" customHeight="1">
      <c r="A7" s="35"/>
      <c r="B7" s="1617" t="s">
        <v>2682</v>
      </c>
      <c r="C7" s="1618"/>
      <c r="D7" s="1619"/>
      <c r="E7" s="638" t="s">
        <v>5</v>
      </c>
      <c r="F7" s="638" t="s">
        <v>6</v>
      </c>
      <c r="H7" s="160"/>
    </row>
    <row r="8" spans="1:8" s="100" customFormat="1" ht="15.75" customHeight="1">
      <c r="B8" s="103">
        <v>1</v>
      </c>
      <c r="C8" s="104" t="s">
        <v>501</v>
      </c>
      <c r="D8" s="103" t="s">
        <v>489</v>
      </c>
      <c r="E8" s="105">
        <v>1.8526195384490987</v>
      </c>
      <c r="F8" s="105">
        <v>2.0584661538323319</v>
      </c>
      <c r="H8" s="39"/>
    </row>
    <row r="9" spans="1:8" s="100" customFormat="1" ht="15.6" customHeight="1">
      <c r="B9" s="1232" t="s">
        <v>2848</v>
      </c>
      <c r="C9" s="1233"/>
      <c r="D9" s="1233"/>
      <c r="E9" s="1647" t="s">
        <v>1001</v>
      </c>
      <c r="F9" s="1627"/>
    </row>
    <row r="10" spans="1:8" s="100" customFormat="1" ht="15.6" customHeight="1">
      <c r="B10" s="107" t="s">
        <v>41</v>
      </c>
      <c r="C10" s="108" t="s">
        <v>502</v>
      </c>
      <c r="D10" s="109" t="s">
        <v>7</v>
      </c>
      <c r="E10" s="1648">
        <f>[1]VIII_CII_E!$T$18</f>
        <v>2.6295192000000003</v>
      </c>
      <c r="F10" s="1649"/>
    </row>
    <row r="11" spans="1:8" s="100" customFormat="1" ht="15.6" customHeight="1">
      <c r="B11" s="111" t="s">
        <v>42</v>
      </c>
      <c r="C11" s="112" t="s">
        <v>503</v>
      </c>
      <c r="D11" s="103" t="s">
        <v>7</v>
      </c>
      <c r="E11" s="1648">
        <f>[1]VIII_CII_E!$T$19</f>
        <v>2.1240793782214529</v>
      </c>
      <c r="F11" s="1649" t="s">
        <v>324</v>
      </c>
    </row>
    <row r="12" spans="1:8" s="100" customFormat="1" ht="15.6" customHeight="1">
      <c r="B12" s="107" t="s">
        <v>44</v>
      </c>
      <c r="C12" s="112" t="s">
        <v>504</v>
      </c>
      <c r="D12" s="103" t="s">
        <v>7</v>
      </c>
      <c r="E12" s="1648">
        <f>[1]VIII_CII_E!$T$20</f>
        <v>2.4315753588265259</v>
      </c>
      <c r="F12" s="1649" t="s">
        <v>324</v>
      </c>
    </row>
    <row r="13" spans="1:8" s="100" customFormat="1" ht="15.6" customHeight="1">
      <c r="B13" s="111" t="s">
        <v>46</v>
      </c>
      <c r="C13" s="112" t="s">
        <v>505</v>
      </c>
      <c r="D13" s="103" t="s">
        <v>7</v>
      </c>
      <c r="E13" s="1648">
        <f>[1]VIII_CII_E!$T$51</f>
        <v>2.2255155523112968</v>
      </c>
      <c r="F13" s="1649" t="s">
        <v>324</v>
      </c>
    </row>
    <row r="14" spans="1:8" s="100" customFormat="1" ht="15.6" customHeight="1">
      <c r="B14" s="107" t="s">
        <v>48</v>
      </c>
      <c r="C14" s="112" t="s">
        <v>506</v>
      </c>
      <c r="D14" s="103" t="s">
        <v>7</v>
      </c>
      <c r="E14" s="1648">
        <f>[1]VIII_CII_E!$T$21</f>
        <v>2.342647949801365</v>
      </c>
      <c r="F14" s="1649" t="s">
        <v>324</v>
      </c>
    </row>
    <row r="15" spans="1:8" s="100" customFormat="1" ht="15.6" customHeight="1">
      <c r="B15" s="111" t="s">
        <v>50</v>
      </c>
      <c r="C15" s="502" t="s">
        <v>924</v>
      </c>
      <c r="D15" s="503" t="s">
        <v>7</v>
      </c>
      <c r="E15" s="1648">
        <f>[1]VIII_CII_E!$T$22</f>
        <v>2.1619578172499998</v>
      </c>
      <c r="F15" s="1649" t="s">
        <v>324</v>
      </c>
    </row>
    <row r="16" spans="1:8" s="100" customFormat="1" ht="15.6" customHeight="1">
      <c r="B16" s="107" t="s">
        <v>52</v>
      </c>
      <c r="C16" s="502" t="s">
        <v>925</v>
      </c>
      <c r="D16" s="503" t="s">
        <v>7</v>
      </c>
      <c r="E16" s="1648">
        <f>[1]VIII_CII_E!$T$23</f>
        <v>2.0860111156499999</v>
      </c>
      <c r="F16" s="1649" t="s">
        <v>324</v>
      </c>
    </row>
    <row r="17" spans="2:6" s="100" customFormat="1" ht="15.6" customHeight="1">
      <c r="B17" s="111" t="s">
        <v>54</v>
      </c>
      <c r="C17" s="112" t="s">
        <v>507</v>
      </c>
      <c r="D17" s="103" t="s">
        <v>7</v>
      </c>
      <c r="E17" s="1648">
        <f>[1]VIII_CII_E!$T$52</f>
        <v>2.1810052412650713</v>
      </c>
      <c r="F17" s="1649" t="s">
        <v>324</v>
      </c>
    </row>
    <row r="18" spans="2:6" s="100" customFormat="1" ht="15.6" customHeight="1">
      <c r="B18" s="107" t="s">
        <v>260</v>
      </c>
      <c r="C18" s="504" t="s">
        <v>1107</v>
      </c>
      <c r="D18" s="103" t="s">
        <v>7</v>
      </c>
      <c r="E18" s="1648">
        <f>[1]VIII_CII_E!$T$24</f>
        <v>2.342647949801365</v>
      </c>
      <c r="F18" s="1649" t="s">
        <v>324</v>
      </c>
    </row>
    <row r="19" spans="2:6" s="100" customFormat="1" ht="15.6" customHeight="1">
      <c r="B19" s="111" t="s">
        <v>261</v>
      </c>
      <c r="C19" s="113" t="s">
        <v>1106</v>
      </c>
      <c r="D19" s="103" t="s">
        <v>7</v>
      </c>
      <c r="E19" s="1648">
        <f>[1]VIII_CII_E!$T$25</f>
        <v>2.0011345567077519</v>
      </c>
      <c r="F19" s="1649" t="s">
        <v>324</v>
      </c>
    </row>
    <row r="20" spans="2:6" s="100" customFormat="1" ht="15.6" customHeight="1">
      <c r="B20" s="107" t="s">
        <v>262</v>
      </c>
      <c r="C20" s="113" t="s">
        <v>508</v>
      </c>
      <c r="D20" s="103" t="s">
        <v>7</v>
      </c>
      <c r="E20" s="1648">
        <f>[1]VIII_CII_E!$T$26</f>
        <v>1.912475001324234</v>
      </c>
      <c r="F20" s="1649" t="s">
        <v>324</v>
      </c>
    </row>
    <row r="21" spans="2:6" s="100" customFormat="1" ht="15">
      <c r="B21" s="111" t="s">
        <v>264</v>
      </c>
      <c r="C21" s="113" t="s">
        <v>2597</v>
      </c>
      <c r="D21" s="103" t="s">
        <v>7</v>
      </c>
      <c r="E21" s="1648">
        <f>[1]VIII_CII_E!$T$27</f>
        <v>1.912475001324234</v>
      </c>
      <c r="F21" s="1649" t="s">
        <v>324</v>
      </c>
    </row>
    <row r="22" spans="2:6" s="100" customFormat="1" ht="15">
      <c r="B22" s="107" t="s">
        <v>265</v>
      </c>
      <c r="C22" s="504" t="s">
        <v>926</v>
      </c>
      <c r="D22" s="103" t="s">
        <v>33</v>
      </c>
      <c r="E22" s="1648">
        <f>[1]VIII_CII_E!$T$28</f>
        <v>1.5645937249303621</v>
      </c>
      <c r="F22" s="1649" t="s">
        <v>324</v>
      </c>
    </row>
    <row r="23" spans="2:6" s="100" customFormat="1" ht="15">
      <c r="B23" s="111" t="s">
        <v>266</v>
      </c>
      <c r="C23" s="504" t="s">
        <v>1108</v>
      </c>
      <c r="D23" s="103" t="s">
        <v>33</v>
      </c>
      <c r="E23" s="1648">
        <f>[1]VIII_CII_E!$T$29</f>
        <v>1.5645937249303621</v>
      </c>
      <c r="F23" s="1649" t="s">
        <v>324</v>
      </c>
    </row>
    <row r="24" spans="2:6" s="100" customFormat="1" ht="17.25" customHeight="1">
      <c r="B24" s="1641" t="s">
        <v>2849</v>
      </c>
      <c r="C24" s="1642"/>
      <c r="D24" s="1642"/>
      <c r="E24" s="1642"/>
      <c r="F24" s="1643"/>
    </row>
    <row r="25" spans="2:6" s="100" customFormat="1" ht="15">
      <c r="B25" s="107" t="s">
        <v>268</v>
      </c>
      <c r="C25" s="114" t="s">
        <v>509</v>
      </c>
      <c r="D25" s="103" t="s">
        <v>33</v>
      </c>
      <c r="E25" s="1648">
        <f>[1]VIII_CII_E!$T$31</f>
        <v>1.6939064297443214</v>
      </c>
      <c r="F25" s="1649" t="s">
        <v>324</v>
      </c>
    </row>
    <row r="26" spans="2:6" s="100" customFormat="1" ht="15">
      <c r="B26" s="111" t="s">
        <v>269</v>
      </c>
      <c r="C26" s="114" t="s">
        <v>510</v>
      </c>
      <c r="D26" s="103" t="s">
        <v>33</v>
      </c>
      <c r="E26" s="1648">
        <f>[1]VIII_CII_E!$T$32</f>
        <v>1.5846221439543653</v>
      </c>
      <c r="F26" s="1649" t="s">
        <v>324</v>
      </c>
    </row>
    <row r="27" spans="2:6" s="100" customFormat="1" ht="30">
      <c r="B27" s="477" t="s">
        <v>271</v>
      </c>
      <c r="C27" s="114" t="s">
        <v>1109</v>
      </c>
      <c r="D27" s="103" t="s">
        <v>33</v>
      </c>
      <c r="E27" s="1648">
        <f>[1]VIII_CII_E!$T$33</f>
        <v>1.6529248225730877</v>
      </c>
      <c r="F27" s="1649" t="s">
        <v>324</v>
      </c>
    </row>
    <row r="28" spans="2:6" s="100" customFormat="1" ht="15">
      <c r="B28" s="111" t="s">
        <v>272</v>
      </c>
      <c r="C28" s="100" t="s">
        <v>2596</v>
      </c>
      <c r="D28" s="103" t="s">
        <v>33</v>
      </c>
      <c r="E28" s="1648">
        <f>[1]VIII_CII_E!$T$34</f>
        <v>1.5645937249303621</v>
      </c>
      <c r="F28" s="1649" t="s">
        <v>324</v>
      </c>
    </row>
    <row r="29" spans="2:6" s="100" customFormat="1" ht="30">
      <c r="B29" s="107" t="s">
        <v>274</v>
      </c>
      <c r="C29" s="114" t="s">
        <v>1110</v>
      </c>
      <c r="D29" s="103" t="s">
        <v>511</v>
      </c>
      <c r="E29" s="1648">
        <f>[1]VIII_CII_E!$T$37</f>
        <v>1.734888036915555</v>
      </c>
      <c r="F29" s="1649" t="s">
        <v>324</v>
      </c>
    </row>
    <row r="30" spans="2:6" s="100" customFormat="1" ht="15.6" customHeight="1">
      <c r="B30" s="111" t="s">
        <v>403</v>
      </c>
      <c r="C30" s="113" t="s">
        <v>512</v>
      </c>
      <c r="D30" s="103" t="s">
        <v>33</v>
      </c>
      <c r="E30" s="1648">
        <f>[1]VIII_CII_E!$T$37</f>
        <v>1.734888036915555</v>
      </c>
      <c r="F30" s="1649" t="s">
        <v>324</v>
      </c>
    </row>
    <row r="31" spans="2:6" s="100" customFormat="1" ht="15.6" customHeight="1">
      <c r="B31" s="107" t="s">
        <v>404</v>
      </c>
      <c r="C31" s="113" t="s">
        <v>513</v>
      </c>
      <c r="D31" s="103" t="s">
        <v>443</v>
      </c>
      <c r="E31" s="1648">
        <f>[1]VIII_CII_E!$T$38</f>
        <v>1.5639974135479271</v>
      </c>
      <c r="F31" s="1649" t="s">
        <v>324</v>
      </c>
    </row>
    <row r="32" spans="2:6" s="100" customFormat="1" ht="15.6" customHeight="1">
      <c r="B32" s="111" t="s">
        <v>405</v>
      </c>
      <c r="C32" s="113" t="s">
        <v>514</v>
      </c>
      <c r="D32" s="103" t="s">
        <v>33</v>
      </c>
      <c r="E32" s="1648">
        <f>[1]VIII_CII_E!$T$39</f>
        <v>1.5639974135479271</v>
      </c>
      <c r="F32" s="1649" t="s">
        <v>324</v>
      </c>
    </row>
    <row r="33" spans="1:219" s="100" customFormat="1" ht="15.6" customHeight="1">
      <c r="B33" s="107" t="s">
        <v>406</v>
      </c>
      <c r="C33" s="113" t="s">
        <v>515</v>
      </c>
      <c r="D33" s="103" t="s">
        <v>443</v>
      </c>
      <c r="E33" s="1648">
        <f>[1]VIII_CII_E!$T$40</f>
        <v>1.1338244650707956</v>
      </c>
      <c r="F33" s="1649" t="s">
        <v>324</v>
      </c>
    </row>
    <row r="34" spans="1:219" s="100" customFormat="1" ht="15.6" customHeight="1">
      <c r="B34" s="111" t="s">
        <v>407</v>
      </c>
      <c r="C34" s="113" t="s">
        <v>516</v>
      </c>
      <c r="D34" s="103" t="s">
        <v>204</v>
      </c>
      <c r="E34" s="1648">
        <f>[1]VIII_CII_E!$T$41</f>
        <v>1.0995391989406134</v>
      </c>
      <c r="F34" s="1649" t="s">
        <v>324</v>
      </c>
    </row>
    <row r="35" spans="1:219" s="100" customFormat="1" ht="15.6" customHeight="1">
      <c r="B35" s="1644" t="s">
        <v>2850</v>
      </c>
      <c r="C35" s="1645"/>
      <c r="D35" s="1645"/>
      <c r="E35" s="1645"/>
      <c r="F35" s="1646"/>
    </row>
    <row r="36" spans="1:219" s="100" customFormat="1" ht="15">
      <c r="B36" s="477" t="s">
        <v>408</v>
      </c>
      <c r="C36" s="115" t="s">
        <v>517</v>
      </c>
      <c r="D36" s="103" t="s">
        <v>157</v>
      </c>
      <c r="E36" s="1648">
        <f>[1]VIII_CII_E!$T$43</f>
        <v>1.6939064297443214</v>
      </c>
      <c r="F36" s="1649" t="s">
        <v>324</v>
      </c>
    </row>
    <row r="37" spans="1:219" s="100" customFormat="1" ht="15">
      <c r="B37" s="809" t="s">
        <v>409</v>
      </c>
      <c r="C37" s="112" t="s">
        <v>518</v>
      </c>
      <c r="D37" s="103" t="s">
        <v>197</v>
      </c>
      <c r="E37" s="1648">
        <f>[1]VIII_CII_E!$T$44</f>
        <v>1.6529248225730877</v>
      </c>
      <c r="F37" s="1649" t="s">
        <v>324</v>
      </c>
    </row>
    <row r="38" spans="1:219" s="100" customFormat="1" ht="15">
      <c r="B38" s="809" t="s">
        <v>410</v>
      </c>
      <c r="C38" s="115" t="s">
        <v>1111</v>
      </c>
      <c r="D38" s="103" t="s">
        <v>157</v>
      </c>
      <c r="E38" s="1648">
        <f>[1]VIII_CII_E!$T$45</f>
        <v>1.6529248225730877</v>
      </c>
      <c r="F38" s="1649" t="s">
        <v>324</v>
      </c>
    </row>
    <row r="39" spans="1:219" s="100" customFormat="1" ht="15">
      <c r="B39" s="477" t="s">
        <v>411</v>
      </c>
      <c r="C39" s="115" t="s">
        <v>1112</v>
      </c>
      <c r="D39" s="103" t="s">
        <v>157</v>
      </c>
      <c r="E39" s="1648">
        <f>[1]VIII_CII_E!$T$46</f>
        <v>1.5846221439543653</v>
      </c>
      <c r="F39" s="1649" t="s">
        <v>324</v>
      </c>
    </row>
    <row r="40" spans="1:219" s="100" customFormat="1" ht="33" customHeight="1">
      <c r="B40" s="809" t="s">
        <v>412</v>
      </c>
      <c r="C40" s="505" t="s">
        <v>1113</v>
      </c>
      <c r="D40" s="810" t="s">
        <v>157</v>
      </c>
      <c r="E40" s="1648">
        <f>[1]VIII_CII_E!$T$47</f>
        <v>1.5639974135479271</v>
      </c>
      <c r="F40" s="1649" t="s">
        <v>324</v>
      </c>
    </row>
    <row r="41" spans="1:219" s="100" customFormat="1" ht="15">
      <c r="B41" s="809" t="s">
        <v>413</v>
      </c>
      <c r="C41" s="115" t="s">
        <v>519</v>
      </c>
      <c r="D41" s="103" t="s">
        <v>157</v>
      </c>
      <c r="E41" s="1648">
        <f>[1]VIII_CII_E!$T$54</f>
        <v>1.5952773618188856</v>
      </c>
      <c r="F41" s="1649" t="s">
        <v>324</v>
      </c>
    </row>
    <row r="42" spans="1:219" s="100" customFormat="1" ht="15">
      <c r="B42" s="477" t="s">
        <v>414</v>
      </c>
      <c r="C42" s="113" t="s">
        <v>520</v>
      </c>
      <c r="D42" s="103" t="s">
        <v>157</v>
      </c>
      <c r="E42" s="1648">
        <f>[1]VIII_CII_E!$T$48</f>
        <v>1.5846221439543653</v>
      </c>
      <c r="F42" s="1649" t="s">
        <v>324</v>
      </c>
    </row>
    <row r="43" spans="1:219" s="100" customFormat="1" ht="15">
      <c r="B43" s="809" t="s">
        <v>415</v>
      </c>
      <c r="C43" s="114" t="s">
        <v>521</v>
      </c>
      <c r="D43" s="103" t="s">
        <v>157</v>
      </c>
      <c r="E43" s="1648">
        <f>[1]VIII_CII_E!$T$49</f>
        <v>1.3660535723744527</v>
      </c>
      <c r="F43" s="1649" t="s">
        <v>324</v>
      </c>
    </row>
    <row r="44" spans="1:219" s="100" customFormat="1" ht="15">
      <c r="B44" s="809" t="s">
        <v>416</v>
      </c>
      <c r="C44" s="113" t="s">
        <v>522</v>
      </c>
      <c r="D44" s="103" t="s">
        <v>157</v>
      </c>
      <c r="E44" s="1648">
        <f>[1]VIII_CII_E!$T$50</f>
        <v>1.0995391989406134</v>
      </c>
      <c r="F44" s="1649" t="s">
        <v>324</v>
      </c>
    </row>
    <row r="45" spans="1:219" s="8" customFormat="1" ht="12.75">
      <c r="A45" s="39"/>
      <c r="B45" s="980" t="s">
        <v>210</v>
      </c>
      <c r="C45" s="39"/>
      <c r="D45" s="83"/>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c r="CH45" s="39"/>
      <c r="CI45" s="39"/>
      <c r="CJ45" s="39"/>
      <c r="CK45" s="39"/>
      <c r="CL45" s="39"/>
      <c r="CM45" s="39"/>
      <c r="CN45" s="39"/>
      <c r="CO45" s="39"/>
      <c r="CP45" s="39"/>
      <c r="CQ45" s="39"/>
      <c r="CR45" s="39"/>
      <c r="CS45" s="39"/>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c r="DR45" s="39"/>
      <c r="DS45" s="39"/>
      <c r="DT45" s="39"/>
      <c r="DU45" s="39"/>
      <c r="DV45" s="39"/>
      <c r="DW45" s="39"/>
      <c r="DX45" s="39"/>
      <c r="DY45" s="39"/>
      <c r="DZ45" s="39"/>
      <c r="EA45" s="39"/>
      <c r="EB45" s="39"/>
      <c r="EC45" s="39"/>
      <c r="ED45" s="39"/>
      <c r="EE45" s="39"/>
      <c r="EF45" s="39"/>
      <c r="EG45" s="39"/>
      <c r="EH45" s="39"/>
      <c r="EI45" s="39"/>
      <c r="EJ45" s="39"/>
      <c r="EK45" s="39"/>
      <c r="EL45" s="39"/>
      <c r="EM45" s="39"/>
      <c r="EN45" s="39"/>
      <c r="EO45" s="39"/>
      <c r="EP45" s="39"/>
      <c r="EQ45" s="39"/>
      <c r="ER45" s="39"/>
      <c r="ES45" s="39"/>
      <c r="ET45" s="39"/>
      <c r="EU45" s="39"/>
      <c r="EV45" s="39"/>
      <c r="EW45" s="39"/>
      <c r="EX45" s="39"/>
      <c r="EY45" s="39"/>
      <c r="EZ45" s="39"/>
      <c r="FA45" s="39"/>
      <c r="FB45" s="39"/>
      <c r="FC45" s="39"/>
      <c r="FD45" s="39"/>
      <c r="FE45" s="39"/>
      <c r="FF45" s="39"/>
      <c r="FG45" s="39"/>
      <c r="FH45" s="39"/>
      <c r="FI45" s="39"/>
      <c r="FJ45" s="39"/>
      <c r="FK45" s="39"/>
      <c r="FL45" s="39"/>
      <c r="FM45" s="39"/>
      <c r="FN45" s="39"/>
      <c r="FO45" s="39"/>
      <c r="FP45" s="39"/>
      <c r="FQ45" s="39"/>
      <c r="FR45" s="39"/>
      <c r="FS45" s="39"/>
      <c r="FT45" s="39"/>
      <c r="FU45" s="39"/>
      <c r="FV45" s="39"/>
      <c r="FW45" s="39"/>
      <c r="FX45" s="39"/>
      <c r="FY45" s="39"/>
      <c r="FZ45" s="39"/>
      <c r="GA45" s="39"/>
      <c r="GB45" s="39"/>
      <c r="GC45" s="39"/>
      <c r="GD45" s="39"/>
      <c r="GE45" s="39"/>
      <c r="GF45" s="39"/>
      <c r="GG45" s="39"/>
      <c r="GH45" s="39"/>
      <c r="GI45" s="39"/>
      <c r="GJ45" s="39"/>
      <c r="GK45" s="39"/>
      <c r="GL45" s="39"/>
      <c r="GM45" s="39"/>
      <c r="GN45" s="39"/>
      <c r="GO45" s="39"/>
      <c r="GP45" s="39"/>
      <c r="GQ45" s="39"/>
      <c r="GR45" s="39"/>
      <c r="GS45" s="39"/>
      <c r="GT45" s="39"/>
      <c r="GU45" s="39"/>
      <c r="GV45" s="39"/>
      <c r="GW45" s="39"/>
      <c r="GX45" s="39"/>
      <c r="GY45" s="39"/>
      <c r="GZ45" s="39"/>
      <c r="HA45" s="39"/>
      <c r="HB45" s="39"/>
      <c r="HC45" s="39"/>
      <c r="HD45" s="39"/>
      <c r="HE45" s="39"/>
      <c r="HF45" s="39"/>
      <c r="HG45" s="39"/>
      <c r="HH45" s="39"/>
      <c r="HI45" s="39"/>
      <c r="HJ45" s="39"/>
      <c r="HK45" s="39"/>
    </row>
    <row r="46" spans="1:219" s="8" customFormat="1" ht="12.75">
      <c r="A46" s="39"/>
      <c r="B46" s="39" t="s">
        <v>2754</v>
      </c>
      <c r="C46" s="128"/>
      <c r="D46" s="128"/>
      <c r="E46" s="83"/>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c r="BI46" s="39"/>
      <c r="BJ46" s="39"/>
      <c r="BK46" s="39"/>
      <c r="BL46" s="39"/>
      <c r="BM46" s="39"/>
      <c r="BN46" s="39"/>
      <c r="BO46" s="39"/>
      <c r="BP46" s="39"/>
      <c r="BQ46" s="39"/>
      <c r="BR46" s="39"/>
      <c r="BS46" s="39"/>
      <c r="BT46" s="39"/>
      <c r="BU46" s="39"/>
      <c r="BV46" s="39"/>
      <c r="BW46" s="39"/>
      <c r="BX46" s="39"/>
      <c r="BY46" s="39"/>
      <c r="BZ46" s="39"/>
      <c r="CA46" s="39"/>
      <c r="CB46" s="39"/>
      <c r="CC46" s="39"/>
      <c r="CD46" s="39"/>
      <c r="CE46" s="39"/>
      <c r="CF46" s="39"/>
      <c r="CG46" s="39"/>
      <c r="CH46" s="39"/>
      <c r="CI46" s="39"/>
      <c r="CJ46" s="39"/>
      <c r="CK46" s="39"/>
      <c r="CL46" s="39"/>
      <c r="CM46" s="39"/>
      <c r="CN46" s="39"/>
      <c r="CO46" s="39"/>
      <c r="CP46" s="39"/>
      <c r="CQ46" s="39"/>
      <c r="CR46" s="39"/>
      <c r="CS46" s="39"/>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c r="DR46" s="39"/>
      <c r="DS46" s="39"/>
      <c r="DT46" s="39"/>
      <c r="DU46" s="39"/>
      <c r="DV46" s="39"/>
      <c r="DW46" s="39"/>
      <c r="DX46" s="39"/>
      <c r="DY46" s="39"/>
      <c r="DZ46" s="39"/>
      <c r="EA46" s="39"/>
      <c r="EB46" s="39"/>
      <c r="EC46" s="39"/>
      <c r="ED46" s="39"/>
      <c r="EE46" s="39"/>
      <c r="EF46" s="39"/>
      <c r="EG46" s="39"/>
      <c r="EH46" s="39"/>
      <c r="EI46" s="39"/>
      <c r="EJ46" s="39"/>
      <c r="EK46" s="39"/>
      <c r="EL46" s="39"/>
      <c r="EM46" s="39"/>
      <c r="EN46" s="39"/>
      <c r="EO46" s="39"/>
      <c r="EP46" s="39"/>
      <c r="EQ46" s="39"/>
      <c r="ER46" s="39"/>
      <c r="ES46" s="39"/>
      <c r="ET46" s="39"/>
      <c r="EU46" s="39"/>
      <c r="EV46" s="39"/>
      <c r="EW46" s="39"/>
      <c r="EX46" s="39"/>
      <c r="EY46" s="39"/>
      <c r="EZ46" s="39"/>
      <c r="FA46" s="39"/>
      <c r="FB46" s="39"/>
      <c r="FC46" s="39"/>
      <c r="FD46" s="39"/>
      <c r="FE46" s="39"/>
      <c r="FF46" s="39"/>
      <c r="FG46" s="39"/>
      <c r="FH46" s="39"/>
      <c r="FI46" s="39"/>
      <c r="FJ46" s="39"/>
      <c r="FK46" s="39"/>
      <c r="FL46" s="39"/>
      <c r="FM46" s="39"/>
      <c r="FN46" s="39"/>
      <c r="FO46" s="39"/>
      <c r="FP46" s="39"/>
      <c r="FQ46" s="39"/>
      <c r="FR46" s="39"/>
      <c r="FS46" s="39"/>
      <c r="FT46" s="39"/>
      <c r="FU46" s="39"/>
      <c r="FV46" s="39"/>
      <c r="FW46" s="39"/>
      <c r="FX46" s="39"/>
      <c r="FY46" s="39"/>
      <c r="FZ46" s="39"/>
      <c r="GA46" s="39"/>
      <c r="GB46" s="39"/>
      <c r="GC46" s="39"/>
      <c r="GD46" s="39"/>
      <c r="GE46" s="39"/>
      <c r="GF46" s="39"/>
      <c r="GG46" s="39"/>
      <c r="GH46" s="39"/>
      <c r="GI46" s="39"/>
      <c r="GJ46" s="39"/>
      <c r="GK46" s="39"/>
      <c r="GL46" s="39"/>
      <c r="GM46" s="39"/>
      <c r="GN46" s="39"/>
      <c r="GO46" s="39"/>
      <c r="GP46" s="39"/>
      <c r="GQ46" s="39"/>
      <c r="GR46" s="39"/>
      <c r="GS46" s="39"/>
      <c r="GT46" s="39"/>
      <c r="GU46" s="39"/>
      <c r="GV46" s="39"/>
      <c r="GW46" s="39"/>
      <c r="GX46" s="39"/>
      <c r="GY46" s="39"/>
      <c r="GZ46" s="39"/>
      <c r="HA46" s="39"/>
      <c r="HB46" s="39"/>
      <c r="HC46" s="39"/>
      <c r="HD46" s="39"/>
      <c r="HE46" s="39"/>
      <c r="HF46" s="39"/>
      <c r="HG46" s="39"/>
      <c r="HH46" s="39"/>
      <c r="HI46" s="39"/>
      <c r="HJ46" s="39"/>
      <c r="HK46" s="39"/>
    </row>
    <row r="47" spans="1:219" s="39" customFormat="1" ht="29.25" customHeight="1">
      <c r="B47" s="1122" t="s">
        <v>2847</v>
      </c>
      <c r="C47" s="1122"/>
      <c r="D47" s="1122"/>
      <c r="E47" s="1122"/>
      <c r="F47" s="1122"/>
      <c r="G47" s="1122"/>
      <c r="H47" s="1122"/>
      <c r="I47" s="1122"/>
      <c r="J47" s="1122"/>
    </row>
    <row r="48" spans="1:219" s="39" customFormat="1" ht="12.75">
      <c r="B48" s="160"/>
      <c r="C48" s="160"/>
      <c r="D48" s="160"/>
      <c r="E48" s="160"/>
      <c r="F48" s="160"/>
      <c r="G48" s="160"/>
      <c r="H48" s="160"/>
      <c r="I48" s="160"/>
      <c r="J48" s="160"/>
    </row>
    <row r="49" spans="1:10" s="100" customFormat="1" ht="15.75" customHeight="1">
      <c r="A49" s="28"/>
      <c r="B49" s="70" t="s">
        <v>523</v>
      </c>
      <c r="C49" s="652"/>
      <c r="D49" s="652"/>
      <c r="E49" s="28"/>
      <c r="F49" s="28"/>
      <c r="G49" s="28"/>
      <c r="H49" s="28"/>
      <c r="I49" s="28"/>
      <c r="J49" s="28"/>
    </row>
    <row r="50" spans="1:10" s="100" customFormat="1" ht="17.25" customHeight="1">
      <c r="A50" s="28"/>
      <c r="B50" s="69" t="s">
        <v>1024</v>
      </c>
      <c r="C50" s="733"/>
      <c r="D50" s="733"/>
      <c r="E50" s="28"/>
      <c r="F50" s="28"/>
      <c r="G50" s="28"/>
      <c r="H50" s="28"/>
      <c r="I50" s="28"/>
      <c r="J50" s="28"/>
    </row>
    <row r="51" spans="1:10">
      <c r="A51" s="28"/>
      <c r="B51" s="67"/>
      <c r="C51" s="28"/>
      <c r="D51" s="28"/>
      <c r="E51" s="28"/>
      <c r="F51" s="28"/>
      <c r="G51" s="28"/>
      <c r="H51" s="28"/>
      <c r="I51" s="28"/>
      <c r="J51" s="28"/>
    </row>
    <row r="52" spans="1:10" s="101" customFormat="1">
      <c r="A52" s="39"/>
      <c r="B52" s="1122" t="s">
        <v>524</v>
      </c>
      <c r="C52" s="1122"/>
      <c r="D52" s="1122"/>
      <c r="E52" s="41"/>
      <c r="F52" s="41"/>
      <c r="G52" s="39"/>
      <c r="H52" s="39"/>
      <c r="I52" s="39"/>
      <c r="J52" s="39"/>
    </row>
    <row r="53" spans="1:10" s="101" customFormat="1" ht="110.45" customHeight="1">
      <c r="A53" s="39"/>
      <c r="B53" s="1582" t="s">
        <v>2853</v>
      </c>
      <c r="C53" s="1582"/>
      <c r="D53" s="1582"/>
      <c r="E53" s="1582"/>
      <c r="F53" s="1582"/>
      <c r="G53" s="1582"/>
      <c r="H53" s="1582"/>
      <c r="I53" s="1582"/>
      <c r="J53" s="39"/>
    </row>
    <row r="54" spans="1:10" s="101" customFormat="1" ht="231.75" customHeight="1">
      <c r="A54" s="39"/>
      <c r="B54" s="1582" t="s">
        <v>2852</v>
      </c>
      <c r="C54" s="1582"/>
      <c r="D54" s="1582"/>
      <c r="E54" s="1582"/>
      <c r="F54" s="1582"/>
      <c r="G54" s="1582"/>
      <c r="H54" s="1582"/>
      <c r="I54" s="1582"/>
      <c r="J54" s="39"/>
    </row>
    <row r="55" spans="1:10" s="101" customFormat="1" ht="69.599999999999994" customHeight="1">
      <c r="A55" s="39"/>
      <c r="B55" s="1582" t="s">
        <v>2851</v>
      </c>
      <c r="C55" s="1582"/>
      <c r="D55" s="1582"/>
      <c r="E55" s="1582"/>
      <c r="F55" s="1582"/>
      <c r="G55" s="1582"/>
      <c r="H55" s="1582"/>
      <c r="I55" s="1582"/>
      <c r="J55" s="39"/>
    </row>
  </sheetData>
  <mergeCells count="46">
    <mergeCell ref="E40:F40"/>
    <mergeCell ref="E41:F41"/>
    <mergeCell ref="E42:F42"/>
    <mergeCell ref="E43:F43"/>
    <mergeCell ref="E44:F44"/>
    <mergeCell ref="E34:F34"/>
    <mergeCell ref="E36:F36"/>
    <mergeCell ref="E37:F37"/>
    <mergeCell ref="E38:F38"/>
    <mergeCell ref="E39:F39"/>
    <mergeCell ref="E29:F29"/>
    <mergeCell ref="E30:F30"/>
    <mergeCell ref="E31:F31"/>
    <mergeCell ref="E32:F32"/>
    <mergeCell ref="E33:F33"/>
    <mergeCell ref="E23:F23"/>
    <mergeCell ref="E25:F25"/>
    <mergeCell ref="E26:F26"/>
    <mergeCell ref="E27:F27"/>
    <mergeCell ref="E28:F28"/>
    <mergeCell ref="E18:F18"/>
    <mergeCell ref="E19:F19"/>
    <mergeCell ref="E20:F20"/>
    <mergeCell ref="E21:F21"/>
    <mergeCell ref="E22:F22"/>
    <mergeCell ref="E13:F13"/>
    <mergeCell ref="E14:F14"/>
    <mergeCell ref="E15:F15"/>
    <mergeCell ref="E16:F16"/>
    <mergeCell ref="E17:F17"/>
    <mergeCell ref="B1:F1"/>
    <mergeCell ref="B3:F3"/>
    <mergeCell ref="B7:D7"/>
    <mergeCell ref="B54:I54"/>
    <mergeCell ref="B55:I55"/>
    <mergeCell ref="E6:F6"/>
    <mergeCell ref="B52:D52"/>
    <mergeCell ref="B53:I53"/>
    <mergeCell ref="B24:F24"/>
    <mergeCell ref="B35:F35"/>
    <mergeCell ref="B47:J47"/>
    <mergeCell ref="B9:D9"/>
    <mergeCell ref="E9:F9"/>
    <mergeCell ref="E10:F10"/>
    <mergeCell ref="E11:F11"/>
    <mergeCell ref="E12:F12"/>
  </mergeCells>
  <phoneticPr fontId="68" type="noConversion"/>
  <pageMargins left="0.25" right="0.25" top="0.75" bottom="0.75" header="0.3" footer="0.3"/>
  <pageSetup paperSize="9" scale="80" firstPageNumber="162" fitToHeight="0" orientation="portrait" useFirstPageNumber="1" r:id="rId1"/>
  <headerFooter alignWithMargins="0"/>
  <legacy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Foaie40">
    <tabColor indexed="43"/>
    <pageSetUpPr fitToPage="1"/>
  </sheetPr>
  <dimension ref="A1:HV120"/>
  <sheetViews>
    <sheetView topLeftCell="A103" zoomScale="115" zoomScaleNormal="115" workbookViewId="0">
      <selection activeCell="C15" sqref="C15"/>
    </sheetView>
  </sheetViews>
  <sheetFormatPr defaultColWidth="10.28515625" defaultRowHeight="12.75"/>
  <cols>
    <col min="1" max="1" width="5.85546875" style="28" customWidth="1"/>
    <col min="2" max="2" width="3.42578125" style="725" customWidth="1"/>
    <col min="3" max="3" width="37" style="28" customWidth="1"/>
    <col min="4" max="4" width="17.7109375" style="28" customWidth="1"/>
    <col min="5" max="5" width="9.7109375" style="67" customWidth="1"/>
    <col min="6" max="6" width="14.42578125" style="67" customWidth="1"/>
    <col min="7" max="16384" width="10.28515625" style="28"/>
  </cols>
  <sheetData>
    <row r="1" spans="2:6">
      <c r="B1" s="1198" t="s">
        <v>363</v>
      </c>
      <c r="C1" s="1198"/>
      <c r="D1" s="1198"/>
      <c r="E1" s="1198"/>
      <c r="F1" s="1198"/>
    </row>
    <row r="3" spans="2:6">
      <c r="B3" s="1670" t="s">
        <v>525</v>
      </c>
      <c r="C3" s="1670"/>
      <c r="D3" s="1670"/>
      <c r="E3" s="1670"/>
      <c r="F3" s="1670"/>
    </row>
    <row r="4" spans="2:6">
      <c r="B4" s="1670" t="s">
        <v>526</v>
      </c>
      <c r="C4" s="1670"/>
      <c r="D4" s="1670"/>
      <c r="E4" s="1670"/>
      <c r="F4" s="1670"/>
    </row>
    <row r="5" spans="2:6" ht="8.25" customHeight="1">
      <c r="B5" s="726" t="s">
        <v>527</v>
      </c>
      <c r="C5" s="69"/>
      <c r="D5" s="69"/>
    </row>
    <row r="6" spans="2:6" ht="15" customHeight="1">
      <c r="B6" s="1215" t="s">
        <v>2854</v>
      </c>
      <c r="C6" s="1215"/>
      <c r="D6" s="1215"/>
      <c r="E6" s="1215"/>
      <c r="F6" s="1215"/>
    </row>
    <row r="7" spans="2:6">
      <c r="B7" s="727"/>
      <c r="E7" s="28"/>
    </row>
    <row r="8" spans="2:6">
      <c r="B8" s="644"/>
      <c r="C8" s="70"/>
      <c r="D8" s="70"/>
      <c r="E8" s="28"/>
    </row>
    <row r="9" spans="2:6" ht="37.5" customHeight="1">
      <c r="B9" s="713" t="s">
        <v>17</v>
      </c>
      <c r="C9" s="712" t="s">
        <v>2</v>
      </c>
      <c r="D9" s="729" t="s">
        <v>912</v>
      </c>
      <c r="E9" s="713" t="s">
        <v>497</v>
      </c>
      <c r="F9" s="607" t="s">
        <v>2745</v>
      </c>
    </row>
    <row r="10" spans="2:6" ht="13.35" customHeight="1">
      <c r="B10" s="1698" t="s">
        <v>2682</v>
      </c>
      <c r="C10" s="1699"/>
      <c r="D10" s="1699"/>
      <c r="E10" s="1700"/>
      <c r="F10" s="958" t="s">
        <v>2671</v>
      </c>
    </row>
    <row r="11" spans="2:6">
      <c r="B11" s="632">
        <v>1</v>
      </c>
      <c r="C11" s="714" t="s">
        <v>98</v>
      </c>
      <c r="D11" s="711"/>
      <c r="E11" s="715" t="s">
        <v>7</v>
      </c>
      <c r="F11" s="716">
        <f>[1]VIII_CII_F!$T$10</f>
        <v>3.1657229999999994</v>
      </c>
    </row>
    <row r="12" spans="2:6">
      <c r="B12" s="633">
        <v>2</v>
      </c>
      <c r="C12" s="71" t="s">
        <v>215</v>
      </c>
      <c r="D12" s="479"/>
      <c r="E12" s="72" t="s">
        <v>7</v>
      </c>
      <c r="F12" s="73">
        <f>[1]VIII_CII_F!$T$11</f>
        <v>2.9445768000000005</v>
      </c>
    </row>
    <row r="13" spans="2:6" ht="16.5" customHeight="1">
      <c r="B13" s="1705" t="s">
        <v>2755</v>
      </c>
      <c r="C13" s="1705"/>
      <c r="D13" s="1705"/>
      <c r="E13" s="1705"/>
      <c r="F13" s="1705"/>
    </row>
    <row r="14" spans="2:6" ht="27.75" customHeight="1">
      <c r="B14" s="635">
        <v>3</v>
      </c>
      <c r="C14" s="76" t="s">
        <v>1105</v>
      </c>
      <c r="D14" s="634" t="s">
        <v>324</v>
      </c>
      <c r="E14" s="75"/>
      <c r="F14" s="879">
        <f>[1]VIII_CII_F!$T$13</f>
        <v>2.6295192000000003</v>
      </c>
    </row>
    <row r="15" spans="2:6" ht="25.5">
      <c r="B15" s="635">
        <v>4</v>
      </c>
      <c r="C15" s="76" t="s">
        <v>528</v>
      </c>
      <c r="D15" s="634" t="s">
        <v>324</v>
      </c>
      <c r="E15" s="75"/>
      <c r="F15" s="879">
        <f>[1]VIII_CII_F!$T$14</f>
        <v>2.6295192000000003</v>
      </c>
    </row>
    <row r="16" spans="2:6" ht="38.25">
      <c r="B16" s="635">
        <v>5</v>
      </c>
      <c r="C16" s="74" t="s">
        <v>1104</v>
      </c>
      <c r="D16" s="634" t="s">
        <v>324</v>
      </c>
      <c r="E16" s="75"/>
      <c r="F16" s="879">
        <f>[1]VIII_CII_F!$T$15</f>
        <v>2.3712521830985915</v>
      </c>
    </row>
    <row r="17" spans="1:18">
      <c r="B17" s="635">
        <v>6</v>
      </c>
      <c r="C17" s="77" t="s">
        <v>529</v>
      </c>
      <c r="D17" s="634" t="s">
        <v>324</v>
      </c>
      <c r="E17" s="75"/>
      <c r="F17" s="879">
        <f>[1]VIII_CII_F!$T$16</f>
        <v>2.1341269647887326</v>
      </c>
    </row>
    <row r="18" spans="1:18" ht="18" customHeight="1">
      <c r="B18" s="1705" t="s">
        <v>2756</v>
      </c>
      <c r="C18" s="1705"/>
      <c r="D18" s="1705"/>
      <c r="E18" s="1705"/>
      <c r="F18" s="1705"/>
    </row>
    <row r="19" spans="1:18" ht="25.5">
      <c r="B19" s="635">
        <v>7</v>
      </c>
      <c r="C19" s="76" t="s">
        <v>530</v>
      </c>
      <c r="D19" s="634" t="s">
        <v>324</v>
      </c>
      <c r="E19" s="75"/>
      <c r="F19" s="73">
        <v>2.3185576901408447</v>
      </c>
    </row>
    <row r="20" spans="1:18" ht="13.5" customHeight="1">
      <c r="B20" s="635">
        <v>8</v>
      </c>
      <c r="C20" s="77" t="s">
        <v>531</v>
      </c>
      <c r="D20" s="634" t="s">
        <v>324</v>
      </c>
      <c r="E20" s="75"/>
      <c r="F20" s="73">
        <f>[1]VIII_CII_F!$T$19</f>
        <v>1.817725</v>
      </c>
    </row>
    <row r="21" spans="1:18" ht="25.5">
      <c r="B21" s="659">
        <v>9</v>
      </c>
      <c r="C21" s="497" t="s">
        <v>532</v>
      </c>
      <c r="D21" s="631" t="s">
        <v>324</v>
      </c>
      <c r="E21" s="498"/>
      <c r="F21" s="499">
        <f>[1]VIII_CII_F!$T$20</f>
        <v>1.817725</v>
      </c>
    </row>
    <row r="22" spans="1:18" ht="18" customHeight="1">
      <c r="B22" s="1705" t="s">
        <v>2757</v>
      </c>
      <c r="C22" s="1705"/>
      <c r="D22" s="1705"/>
      <c r="E22" s="1705"/>
      <c r="F22" s="1705"/>
    </row>
    <row r="23" spans="1:18" ht="14.25" customHeight="1">
      <c r="B23" s="635">
        <v>10</v>
      </c>
      <c r="C23" s="77" t="s">
        <v>533</v>
      </c>
      <c r="D23" s="634" t="s">
        <v>324</v>
      </c>
      <c r="E23" s="75"/>
      <c r="F23" s="73">
        <f>[1]VIII_CII_F!$T$22</f>
        <v>2.9445768000000005</v>
      </c>
    </row>
    <row r="24" spans="1:18" ht="14.25" customHeight="1">
      <c r="B24" s="635">
        <v>11</v>
      </c>
      <c r="C24" s="77" t="s">
        <v>534</v>
      </c>
      <c r="D24" s="634" t="s">
        <v>324</v>
      </c>
      <c r="E24" s="72" t="s">
        <v>7</v>
      </c>
      <c r="F24" s="73">
        <f>[1]VIII_CII_F!$T$23</f>
        <v>2.9445768000000005</v>
      </c>
    </row>
    <row r="25" spans="1:18" ht="40.5" customHeight="1">
      <c r="B25" s="635">
        <v>12</v>
      </c>
      <c r="C25" s="74" t="s">
        <v>1103</v>
      </c>
      <c r="D25" s="634" t="s">
        <v>324</v>
      </c>
      <c r="E25" s="72"/>
      <c r="F25" s="73">
        <f>[1]VIII_CII_F!$T$24</f>
        <v>2.6295192000000003</v>
      </c>
    </row>
    <row r="26" spans="1:18" ht="25.5">
      <c r="B26" s="635">
        <v>13</v>
      </c>
      <c r="C26" s="76" t="s">
        <v>535</v>
      </c>
      <c r="D26" s="634" t="s">
        <v>324</v>
      </c>
      <c r="E26" s="75"/>
      <c r="F26" s="73">
        <f>[1]VIII_CII_F!$T$25</f>
        <v>2.3712521830985915</v>
      </c>
    </row>
    <row r="27" spans="1:18">
      <c r="B27" s="635">
        <v>14</v>
      </c>
      <c r="C27" s="76" t="s">
        <v>536</v>
      </c>
      <c r="D27" s="634" t="s">
        <v>324</v>
      </c>
      <c r="E27" s="75"/>
      <c r="F27" s="73">
        <f>[1]VIII_CII_F!$T$26</f>
        <v>2.6295192000000003</v>
      </c>
    </row>
    <row r="28" spans="1:18" ht="25.5">
      <c r="B28" s="635">
        <v>15</v>
      </c>
      <c r="C28" s="76" t="s">
        <v>537</v>
      </c>
      <c r="D28" s="634" t="s">
        <v>324</v>
      </c>
      <c r="E28" s="75"/>
      <c r="F28" s="73">
        <f>[1]VIII_CII_F!$T$27</f>
        <v>2.3712521830985915</v>
      </c>
    </row>
    <row r="29" spans="1:18" s="66" customFormat="1" ht="25.5">
      <c r="A29" s="730"/>
      <c r="B29" s="635">
        <v>16</v>
      </c>
      <c r="C29" s="76" t="s">
        <v>1102</v>
      </c>
      <c r="D29" s="634" t="s">
        <v>324</v>
      </c>
      <c r="E29" s="76"/>
      <c r="F29" s="73">
        <f>[1]VIII_CII_F!$T$28</f>
        <v>2.0893771799999996</v>
      </c>
      <c r="G29" s="28"/>
      <c r="H29" s="28"/>
      <c r="I29" s="28"/>
      <c r="J29" s="28"/>
      <c r="K29" s="28"/>
      <c r="L29" s="28"/>
      <c r="M29" s="28"/>
      <c r="N29" s="28"/>
      <c r="O29" s="28"/>
      <c r="P29" s="28"/>
      <c r="Q29" s="28"/>
      <c r="R29" s="28"/>
    </row>
    <row r="30" spans="1:18" ht="13.5" customHeight="1">
      <c r="B30" s="1661" t="s">
        <v>2856</v>
      </c>
      <c r="C30" s="1661"/>
      <c r="D30" s="1661"/>
      <c r="E30" s="1661"/>
      <c r="F30" s="1661"/>
      <c r="G30" s="730"/>
    </row>
    <row r="31" spans="1:18" ht="13.5" customHeight="1">
      <c r="B31" s="1702" t="s">
        <v>2857</v>
      </c>
      <c r="C31" s="1703"/>
      <c r="D31" s="1703"/>
      <c r="E31" s="1704"/>
      <c r="F31" s="629" t="s">
        <v>19</v>
      </c>
      <c r="G31" s="730"/>
    </row>
    <row r="32" spans="1:18" s="66" customFormat="1" ht="15">
      <c r="A32" s="730"/>
      <c r="B32" s="1650">
        <v>17</v>
      </c>
      <c r="C32" s="1650" t="s">
        <v>538</v>
      </c>
      <c r="D32" s="86" t="s">
        <v>539</v>
      </c>
      <c r="E32" s="76"/>
      <c r="F32" s="73">
        <f>[1]VIII_CII_F!$T$39</f>
        <v>2.6295192000000003</v>
      </c>
      <c r="G32" s="772"/>
      <c r="H32" s="28"/>
      <c r="I32" s="28"/>
      <c r="J32" s="28"/>
      <c r="K32" s="28"/>
      <c r="L32" s="28"/>
      <c r="M32" s="28"/>
      <c r="N32" s="28"/>
      <c r="O32" s="28"/>
      <c r="P32" s="28"/>
      <c r="Q32" s="28"/>
      <c r="R32" s="28"/>
    </row>
    <row r="33" spans="1:18" s="66" customFormat="1" ht="15">
      <c r="A33" s="730"/>
      <c r="B33" s="1674"/>
      <c r="C33" s="1674"/>
      <c r="D33" s="86" t="s">
        <v>540</v>
      </c>
      <c r="E33" s="76"/>
      <c r="F33" s="73">
        <f>[1]VIII_CII_F!$T$40</f>
        <v>2.4059397600000003</v>
      </c>
      <c r="G33" s="772"/>
      <c r="H33" s="28"/>
      <c r="I33" s="28"/>
      <c r="J33" s="28"/>
      <c r="K33" s="28"/>
      <c r="L33" s="28"/>
      <c r="M33" s="28"/>
      <c r="N33" s="28"/>
      <c r="O33" s="28"/>
      <c r="P33" s="28"/>
      <c r="Q33" s="28"/>
      <c r="R33" s="28"/>
    </row>
    <row r="34" spans="1:18" s="66" customFormat="1" ht="15">
      <c r="A34" s="730"/>
      <c r="B34" s="1651"/>
      <c r="C34" s="1651"/>
      <c r="D34" s="86" t="s">
        <v>541</v>
      </c>
      <c r="E34" s="76"/>
      <c r="F34" s="73">
        <f>[1]VIII_CII_F!$T$41</f>
        <v>2.0811168000000002</v>
      </c>
      <c r="G34" s="772"/>
      <c r="H34" s="28"/>
      <c r="I34" s="28"/>
      <c r="J34" s="28"/>
      <c r="K34" s="28"/>
      <c r="L34" s="28"/>
      <c r="M34" s="28"/>
      <c r="N34" s="28"/>
      <c r="O34" s="28"/>
      <c r="P34" s="28"/>
      <c r="Q34" s="28"/>
      <c r="R34" s="28"/>
    </row>
    <row r="35" spans="1:18" s="66" customFormat="1" ht="15">
      <c r="A35" s="730"/>
      <c r="B35" s="1650">
        <v>18</v>
      </c>
      <c r="C35" s="1650" t="s">
        <v>542</v>
      </c>
      <c r="D35" s="86" t="s">
        <v>543</v>
      </c>
      <c r="E35" s="76"/>
      <c r="F35" s="73">
        <f>[1]VIII_CII_F!$T$43</f>
        <v>1.9890133200000002</v>
      </c>
      <c r="G35" s="772"/>
      <c r="H35" s="28"/>
      <c r="I35" s="28"/>
      <c r="J35" s="28"/>
      <c r="K35" s="28"/>
      <c r="L35" s="28"/>
      <c r="M35" s="28"/>
      <c r="N35" s="28"/>
      <c r="O35" s="28"/>
      <c r="P35" s="28"/>
      <c r="Q35" s="28"/>
      <c r="R35" s="28"/>
    </row>
    <row r="36" spans="1:18" s="66" customFormat="1" ht="15">
      <c r="A36" s="730"/>
      <c r="B36" s="1674"/>
      <c r="C36" s="1674"/>
      <c r="D36" s="86" t="s">
        <v>540</v>
      </c>
      <c r="E36" s="76"/>
      <c r="F36" s="73">
        <f>[1]VIII_CII_F!$T$44</f>
        <v>1.7664885000000001</v>
      </c>
      <c r="G36" s="772"/>
      <c r="H36" s="28"/>
      <c r="I36" s="28"/>
      <c r="J36" s="28"/>
      <c r="K36" s="28"/>
      <c r="L36" s="28"/>
      <c r="M36" s="28"/>
      <c r="N36" s="28"/>
      <c r="O36" s="28"/>
      <c r="P36" s="28"/>
      <c r="Q36" s="28"/>
      <c r="R36" s="28"/>
    </row>
    <row r="37" spans="1:18" s="66" customFormat="1" ht="15">
      <c r="A37" s="730"/>
      <c r="B37" s="1651"/>
      <c r="C37" s="1651"/>
      <c r="D37" s="86" t="s">
        <v>541</v>
      </c>
      <c r="E37" s="76"/>
      <c r="F37" s="73">
        <f>[1]VIII_CII_F!$T$45</f>
        <v>1.7007505200000002</v>
      </c>
      <c r="G37" s="772"/>
      <c r="H37" s="28"/>
      <c r="I37" s="28"/>
      <c r="J37" s="28"/>
      <c r="K37" s="28"/>
      <c r="L37" s="28"/>
      <c r="M37" s="28"/>
      <c r="N37" s="28"/>
      <c r="O37" s="28"/>
      <c r="P37" s="28"/>
      <c r="Q37" s="28"/>
      <c r="R37" s="28"/>
    </row>
    <row r="38" spans="1:18" s="66" customFormat="1" ht="15">
      <c r="A38" s="730"/>
      <c r="B38" s="1650">
        <v>19</v>
      </c>
      <c r="C38" s="1650" t="s">
        <v>544</v>
      </c>
      <c r="D38" s="86" t="s">
        <v>545</v>
      </c>
      <c r="E38" s="76"/>
      <c r="F38" s="73">
        <f>[1]VIII_CII_F!$T$47</f>
        <v>2.6295192000000003</v>
      </c>
      <c r="G38" s="772"/>
      <c r="H38" s="28"/>
      <c r="I38" s="28"/>
      <c r="J38" s="28"/>
      <c r="K38" s="28"/>
      <c r="L38" s="28"/>
      <c r="M38" s="28"/>
      <c r="N38" s="28"/>
      <c r="O38" s="28"/>
      <c r="P38" s="28"/>
      <c r="Q38" s="28"/>
      <c r="R38" s="28"/>
    </row>
    <row r="39" spans="1:18" s="66" customFormat="1" ht="15">
      <c r="A39" s="730"/>
      <c r="B39" s="1674"/>
      <c r="C39" s="1674"/>
      <c r="D39" s="86" t="s">
        <v>540</v>
      </c>
      <c r="E39" s="76"/>
      <c r="F39" s="73">
        <f>[1]VIII_CII_F!$T$48</f>
        <v>2.4059397600000003</v>
      </c>
      <c r="G39" s="772"/>
      <c r="H39" s="28"/>
      <c r="I39" s="28"/>
      <c r="J39" s="28"/>
      <c r="K39" s="28"/>
      <c r="L39" s="28"/>
      <c r="M39" s="28"/>
      <c r="N39" s="28"/>
      <c r="O39" s="28"/>
      <c r="P39" s="28"/>
      <c r="Q39" s="28"/>
      <c r="R39" s="28"/>
    </row>
    <row r="40" spans="1:18" s="66" customFormat="1" ht="15">
      <c r="A40" s="730"/>
      <c r="B40" s="1674"/>
      <c r="C40" s="1651"/>
      <c r="D40" s="86" t="s">
        <v>541</v>
      </c>
      <c r="E40" s="76"/>
      <c r="F40" s="73">
        <f>[1]VIII_CII_F!$T$49</f>
        <v>2.0811168000000002</v>
      </c>
      <c r="G40" s="772"/>
      <c r="H40" s="28"/>
      <c r="I40" s="28"/>
      <c r="J40" s="28"/>
      <c r="K40" s="28"/>
      <c r="L40" s="28"/>
      <c r="M40" s="28"/>
      <c r="N40" s="28"/>
      <c r="O40" s="28"/>
      <c r="P40" s="28"/>
      <c r="Q40" s="28"/>
      <c r="R40" s="28"/>
    </row>
    <row r="41" spans="1:18" s="66" customFormat="1" ht="15">
      <c r="A41" s="730"/>
      <c r="B41" s="1650">
        <v>20</v>
      </c>
      <c r="C41" s="1650" t="s">
        <v>546</v>
      </c>
      <c r="D41" s="86" t="s">
        <v>545</v>
      </c>
      <c r="E41" s="76"/>
      <c r="F41" s="73">
        <f>[1]VIII_CII_F!$T$51</f>
        <v>2.4305475600000004</v>
      </c>
      <c r="G41" s="772"/>
      <c r="H41" s="28"/>
      <c r="I41" s="28"/>
      <c r="J41" s="28"/>
      <c r="K41" s="28"/>
      <c r="L41" s="28"/>
      <c r="M41" s="28"/>
      <c r="N41" s="28"/>
      <c r="O41" s="28"/>
      <c r="P41" s="28"/>
      <c r="Q41" s="28"/>
      <c r="R41" s="28"/>
    </row>
    <row r="42" spans="1:18" s="66" customFormat="1" ht="15">
      <c r="A42" s="730"/>
      <c r="B42" s="1674"/>
      <c r="C42" s="1674"/>
      <c r="D42" s="86" t="s">
        <v>540</v>
      </c>
      <c r="E42" s="76"/>
      <c r="F42" s="73">
        <f>[1]VIII_CII_F!$T$52</f>
        <v>2.0811168000000002</v>
      </c>
      <c r="G42" s="772"/>
      <c r="H42" s="28"/>
      <c r="I42" s="28"/>
      <c r="J42" s="28"/>
      <c r="K42" s="28"/>
      <c r="L42" s="28"/>
      <c r="M42" s="28"/>
      <c r="N42" s="28"/>
      <c r="O42" s="28"/>
      <c r="P42" s="28"/>
      <c r="Q42" s="28"/>
      <c r="R42" s="28"/>
    </row>
    <row r="43" spans="1:18" s="66" customFormat="1" ht="15">
      <c r="A43" s="730"/>
      <c r="B43" s="1674"/>
      <c r="C43" s="1651"/>
      <c r="D43" s="86" t="s">
        <v>541</v>
      </c>
      <c r="E43" s="76"/>
      <c r="F43" s="73">
        <f>[1]VIII_CII_F!$T$53</f>
        <v>1.8448819200000002</v>
      </c>
      <c r="G43" s="772"/>
      <c r="H43" s="28"/>
      <c r="I43" s="28"/>
      <c r="J43" s="28"/>
      <c r="K43" s="28"/>
      <c r="L43" s="28"/>
      <c r="M43" s="28"/>
      <c r="N43" s="28"/>
      <c r="O43" s="28"/>
      <c r="P43" s="28"/>
      <c r="Q43" s="28"/>
      <c r="R43" s="28"/>
    </row>
    <row r="44" spans="1:18" s="66" customFormat="1" ht="15">
      <c r="A44" s="730"/>
      <c r="B44" s="1650">
        <v>21</v>
      </c>
      <c r="C44" s="1650" t="s">
        <v>547</v>
      </c>
      <c r="D44" s="86" t="s">
        <v>545</v>
      </c>
      <c r="E44" s="76"/>
      <c r="F44" s="73">
        <f>[1]VIII_CII_F!$T$55</f>
        <v>2.2196235600000005</v>
      </c>
      <c r="G44" s="772"/>
      <c r="H44" s="28"/>
      <c r="I44" s="28"/>
      <c r="J44" s="28"/>
      <c r="K44" s="28"/>
      <c r="L44" s="28"/>
      <c r="M44" s="28"/>
      <c r="N44" s="28"/>
      <c r="O44" s="28"/>
      <c r="P44" s="28"/>
      <c r="Q44" s="28"/>
      <c r="R44" s="28"/>
    </row>
    <row r="45" spans="1:18" s="66" customFormat="1" ht="15">
      <c r="A45" s="730"/>
      <c r="B45" s="1674"/>
      <c r="C45" s="1674"/>
      <c r="D45" s="86" t="s">
        <v>540</v>
      </c>
      <c r="E45" s="76"/>
      <c r="F45" s="73">
        <f>[1]VIII_CII_F!$T$56</f>
        <v>1.9601870400000001</v>
      </c>
      <c r="G45" s="772"/>
      <c r="H45" s="28"/>
      <c r="I45" s="28"/>
      <c r="J45" s="28"/>
      <c r="K45" s="28"/>
      <c r="L45" s="28"/>
      <c r="M45" s="28"/>
      <c r="N45" s="28"/>
      <c r="O45" s="28"/>
      <c r="P45" s="28"/>
      <c r="Q45" s="28"/>
      <c r="R45" s="28"/>
    </row>
    <row r="46" spans="1:18" s="66" customFormat="1" ht="15">
      <c r="A46" s="730"/>
      <c r="B46" s="1651"/>
      <c r="C46" s="1651"/>
      <c r="D46" s="86" t="s">
        <v>541</v>
      </c>
      <c r="E46" s="76"/>
      <c r="F46" s="73">
        <f>[1]VIII_CII_F!$T$57</f>
        <v>1.6719242400000001</v>
      </c>
      <c r="G46" s="772"/>
      <c r="H46" s="28"/>
      <c r="I46" s="28"/>
      <c r="J46" s="28"/>
      <c r="K46" s="28"/>
      <c r="L46" s="28"/>
      <c r="M46" s="28"/>
      <c r="N46" s="28"/>
      <c r="O46" s="28"/>
      <c r="P46" s="28"/>
      <c r="Q46" s="28"/>
      <c r="R46" s="28"/>
    </row>
    <row r="47" spans="1:18" s="66" customFormat="1" ht="15">
      <c r="A47" s="730"/>
      <c r="B47" s="1650">
        <v>22</v>
      </c>
      <c r="C47" s="1650" t="s">
        <v>548</v>
      </c>
      <c r="D47" s="86" t="s">
        <v>545</v>
      </c>
      <c r="E47" s="76"/>
      <c r="F47" s="73">
        <f>[1]VIII_CII_F!$T$59</f>
        <v>2.6295192000000003</v>
      </c>
      <c r="G47" s="772"/>
      <c r="H47" s="28"/>
      <c r="I47" s="28"/>
      <c r="J47" s="28"/>
      <c r="K47" s="28"/>
      <c r="L47" s="28"/>
      <c r="M47" s="28"/>
      <c r="N47" s="28"/>
      <c r="O47" s="28"/>
      <c r="P47" s="28"/>
      <c r="Q47" s="28"/>
      <c r="R47" s="28"/>
    </row>
    <row r="48" spans="1:18" s="66" customFormat="1" ht="15">
      <c r="A48" s="730"/>
      <c r="B48" s="1674"/>
      <c r="C48" s="1674"/>
      <c r="D48" s="86" t="s">
        <v>540</v>
      </c>
      <c r="E48" s="76"/>
      <c r="F48" s="73">
        <f>[1]VIII_CII_F!$T$60</f>
        <v>2.4305475600000004</v>
      </c>
      <c r="G48" s="772"/>
      <c r="H48" s="28"/>
      <c r="I48" s="28"/>
      <c r="J48" s="28"/>
      <c r="K48" s="28"/>
      <c r="L48" s="28"/>
      <c r="M48" s="28"/>
      <c r="N48" s="28"/>
      <c r="O48" s="28"/>
      <c r="P48" s="28"/>
      <c r="Q48" s="28"/>
      <c r="R48" s="28"/>
    </row>
    <row r="49" spans="1:14" s="66" customFormat="1" ht="15">
      <c r="A49" s="730"/>
      <c r="B49" s="1651"/>
      <c r="C49" s="1651"/>
      <c r="D49" s="86" t="s">
        <v>541</v>
      </c>
      <c r="E49" s="76"/>
      <c r="F49" s="73">
        <f>[1]VIII_CII_F!$T$61</f>
        <v>2.1619710000000003</v>
      </c>
      <c r="G49" s="772"/>
      <c r="H49" s="730"/>
      <c r="I49" s="730"/>
      <c r="J49" s="730"/>
    </row>
    <row r="50" spans="1:14" s="66" customFormat="1" ht="15">
      <c r="A50" s="730"/>
      <c r="B50" s="1650">
        <v>23</v>
      </c>
      <c r="C50" s="1650" t="s">
        <v>549</v>
      </c>
      <c r="D50" s="86" t="s">
        <v>550</v>
      </c>
      <c r="E50" s="76"/>
      <c r="F50" s="73">
        <f>[1]VIII_CII_F!$T$63</f>
        <v>2.6790863400000005</v>
      </c>
      <c r="G50" s="772"/>
      <c r="H50" s="730"/>
      <c r="I50" s="730"/>
      <c r="J50" s="730"/>
    </row>
    <row r="51" spans="1:14" s="66" customFormat="1" ht="15">
      <c r="A51" s="730"/>
      <c r="B51" s="1651"/>
      <c r="C51" s="1651"/>
      <c r="D51" s="86" t="s">
        <v>551</v>
      </c>
      <c r="E51" s="76"/>
      <c r="F51" s="73">
        <f>[1]VIII_CII_F!$T$64</f>
        <v>2.5300333800000003</v>
      </c>
      <c r="G51" s="773"/>
      <c r="H51" s="730"/>
      <c r="I51" s="730"/>
      <c r="J51" s="730"/>
    </row>
    <row r="52" spans="1:14" ht="15">
      <c r="B52" s="1695" t="s">
        <v>2858</v>
      </c>
      <c r="C52" s="1695"/>
      <c r="D52" s="1695"/>
      <c r="E52" s="1695"/>
      <c r="F52" s="1695"/>
      <c r="H52" s="730"/>
      <c r="I52" s="730"/>
      <c r="J52" s="730"/>
      <c r="K52" s="66"/>
      <c r="L52" s="66"/>
      <c r="M52" s="66"/>
      <c r="N52" s="66"/>
    </row>
    <row r="53" spans="1:14" ht="15">
      <c r="B53" s="1675" t="s">
        <v>406</v>
      </c>
      <c r="C53" s="1675" t="s">
        <v>553</v>
      </c>
      <c r="D53" s="88" t="s">
        <v>555</v>
      </c>
      <c r="E53" s="1675" t="s">
        <v>554</v>
      </c>
      <c r="F53" s="500">
        <f>[1]VIII_CII_F!$T$74</f>
        <v>2.6295192000000003</v>
      </c>
      <c r="H53" s="730"/>
      <c r="I53" s="730"/>
      <c r="J53" s="730"/>
      <c r="K53" s="66"/>
      <c r="L53" s="66"/>
      <c r="M53" s="66"/>
      <c r="N53" s="66"/>
    </row>
    <row r="54" spans="1:14" ht="15">
      <c r="B54" s="1676"/>
      <c r="C54" s="1676"/>
      <c r="D54" s="89" t="s">
        <v>556</v>
      </c>
      <c r="E54" s="1676"/>
      <c r="F54" s="500">
        <f>[1]VIII_CII_F!$T$75</f>
        <v>2.4804662400000002</v>
      </c>
      <c r="H54" s="730"/>
      <c r="I54" s="730"/>
      <c r="J54" s="730"/>
      <c r="K54" s="66"/>
      <c r="L54" s="66"/>
      <c r="M54" s="66"/>
      <c r="N54" s="66"/>
    </row>
    <row r="55" spans="1:14" ht="15">
      <c r="B55" s="1676"/>
      <c r="C55" s="1676"/>
      <c r="D55" s="89" t="s">
        <v>557</v>
      </c>
      <c r="E55" s="1676"/>
      <c r="F55" s="500">
        <f>[1]VIII_CII_F!$T$76</f>
        <v>2.4305475600000004</v>
      </c>
      <c r="H55" s="730"/>
      <c r="I55" s="730"/>
      <c r="J55" s="730"/>
      <c r="K55" s="66"/>
      <c r="L55" s="66"/>
      <c r="M55" s="66"/>
      <c r="N55" s="66"/>
    </row>
    <row r="56" spans="1:14" ht="15">
      <c r="B56" s="1676"/>
      <c r="C56" s="1676"/>
      <c r="D56" s="89" t="s">
        <v>558</v>
      </c>
      <c r="E56" s="1676"/>
      <c r="F56" s="500">
        <f>[1]VIII_CII_F!$T$77</f>
        <v>2.3809804200000002</v>
      </c>
      <c r="H56" s="730"/>
      <c r="I56" s="730"/>
      <c r="J56" s="730"/>
      <c r="K56" s="66"/>
      <c r="L56" s="66"/>
      <c r="M56" s="66"/>
      <c r="N56" s="66"/>
    </row>
    <row r="57" spans="1:14" ht="15">
      <c r="B57" s="1677"/>
      <c r="C57" s="1677"/>
      <c r="D57" s="89" t="s">
        <v>36</v>
      </c>
      <c r="E57" s="1677"/>
      <c r="F57" s="500">
        <f>[1]VIII_CII_F!$T$78</f>
        <v>2.2772761200000002</v>
      </c>
      <c r="H57" s="730"/>
      <c r="I57" s="730"/>
      <c r="J57" s="730"/>
      <c r="K57" s="66"/>
      <c r="L57" s="66"/>
      <c r="M57" s="66"/>
      <c r="N57" s="66"/>
    </row>
    <row r="58" spans="1:14" ht="15">
      <c r="B58" s="1658">
        <v>25</v>
      </c>
      <c r="C58" s="1675" t="s">
        <v>559</v>
      </c>
      <c r="D58" s="88" t="s">
        <v>555</v>
      </c>
      <c r="E58" s="1652" t="s">
        <v>560</v>
      </c>
      <c r="F58" s="501">
        <f>[1]VIII_CII_F!$T$80</f>
        <v>2.3809804200000002</v>
      </c>
      <c r="H58" s="730"/>
      <c r="I58" s="730"/>
      <c r="J58" s="730"/>
      <c r="K58" s="66"/>
      <c r="L58" s="66"/>
      <c r="M58" s="66"/>
      <c r="N58" s="66"/>
    </row>
    <row r="59" spans="1:14" ht="15">
      <c r="B59" s="1659"/>
      <c r="C59" s="1676"/>
      <c r="D59" s="89" t="s">
        <v>556</v>
      </c>
      <c r="E59" s="1653"/>
      <c r="F59" s="501">
        <f>[1]VIII_CII_F!$T$81</f>
        <v>2.3560210800000005</v>
      </c>
      <c r="H59" s="730"/>
      <c r="I59" s="730"/>
      <c r="J59" s="730"/>
      <c r="K59" s="66"/>
      <c r="L59" s="66"/>
      <c r="M59" s="66"/>
      <c r="N59" s="66"/>
    </row>
    <row r="60" spans="1:14">
      <c r="B60" s="1659"/>
      <c r="C60" s="1676"/>
      <c r="D60" s="89" t="s">
        <v>557</v>
      </c>
      <c r="E60" s="1653"/>
      <c r="F60" s="501">
        <f>[1]VIII_CII_F!$T$82</f>
        <v>2.2772761200000002</v>
      </c>
    </row>
    <row r="61" spans="1:14">
      <c r="B61" s="1659"/>
      <c r="C61" s="1676"/>
      <c r="D61" s="89" t="s">
        <v>558</v>
      </c>
      <c r="E61" s="1653"/>
      <c r="F61" s="501">
        <f>[1]VIII_CII_F!$T$83</f>
        <v>2.2196235600000005</v>
      </c>
    </row>
    <row r="62" spans="1:14">
      <c r="B62" s="1660"/>
      <c r="C62" s="1677"/>
      <c r="D62" s="92" t="s">
        <v>36</v>
      </c>
      <c r="E62" s="1654"/>
      <c r="F62" s="501">
        <f>[1]VIII_CII_F!$T$84</f>
        <v>2.0811168000000002</v>
      </c>
    </row>
    <row r="63" spans="1:14">
      <c r="B63" s="1658">
        <v>26</v>
      </c>
      <c r="C63" s="1652" t="s">
        <v>561</v>
      </c>
      <c r="D63" s="88" t="s">
        <v>555</v>
      </c>
      <c r="E63" s="1652" t="s">
        <v>562</v>
      </c>
      <c r="F63" s="501">
        <f>[1]VIII_CII_F!$T$86</f>
        <v>2.3809804200000002</v>
      </c>
    </row>
    <row r="64" spans="1:14">
      <c r="B64" s="1659"/>
      <c r="C64" s="1653"/>
      <c r="D64" s="89" t="s">
        <v>556</v>
      </c>
      <c r="E64" s="1653"/>
      <c r="F64" s="501">
        <f>[1]VIII_CII_F!$T$87</f>
        <v>2.3563726200000006</v>
      </c>
    </row>
    <row r="65" spans="1:10">
      <c r="B65" s="1659"/>
      <c r="C65" s="1653"/>
      <c r="D65" s="89" t="s">
        <v>557</v>
      </c>
      <c r="E65" s="1653"/>
      <c r="F65" s="501">
        <f>[1]VIII_CII_F!$T$88</f>
        <v>2.2772761200000002</v>
      </c>
    </row>
    <row r="66" spans="1:10">
      <c r="B66" s="1659"/>
      <c r="C66" s="1653"/>
      <c r="D66" s="89" t="s">
        <v>558</v>
      </c>
      <c r="E66" s="1653"/>
      <c r="F66" s="501">
        <f>[1]VIII_CII_F!$T$89</f>
        <v>2.2196235600000005</v>
      </c>
    </row>
    <row r="67" spans="1:10">
      <c r="B67" s="1660"/>
      <c r="C67" s="1654"/>
      <c r="D67" s="93" t="s">
        <v>36</v>
      </c>
      <c r="E67" s="1654"/>
      <c r="F67" s="501">
        <f>[1]VIII_CII_F!$T$90</f>
        <v>2.0811168000000002</v>
      </c>
    </row>
    <row r="68" spans="1:10">
      <c r="B68" s="1658">
        <v>27</v>
      </c>
      <c r="C68" s="1652" t="s">
        <v>563</v>
      </c>
      <c r="D68" s="88" t="s">
        <v>555</v>
      </c>
      <c r="E68" s="1671" t="s">
        <v>564</v>
      </c>
      <c r="F68" s="501">
        <f>[1]VIII_CII_F!$T$92</f>
        <v>2.3560210800000005</v>
      </c>
    </row>
    <row r="69" spans="1:10">
      <c r="B69" s="1659"/>
      <c r="C69" s="1653"/>
      <c r="D69" s="89" t="s">
        <v>556</v>
      </c>
      <c r="E69" s="1672"/>
      <c r="F69" s="501">
        <f>[1]VIII_CII_F!$T$93</f>
        <v>2.2772761200000002</v>
      </c>
    </row>
    <row r="70" spans="1:10">
      <c r="B70" s="1659"/>
      <c r="C70" s="1653"/>
      <c r="D70" s="89" t="s">
        <v>557</v>
      </c>
      <c r="E70" s="1672"/>
      <c r="F70" s="501">
        <f>[1]VIII_CII_F!$T$94</f>
        <v>2.2484498400000006</v>
      </c>
    </row>
    <row r="71" spans="1:10">
      <c r="B71" s="1659"/>
      <c r="C71" s="1653"/>
      <c r="D71" s="89" t="s">
        <v>558</v>
      </c>
      <c r="E71" s="1672"/>
      <c r="F71" s="501">
        <f>[1]VIII_CII_F!$T$95</f>
        <v>2.1619710000000003</v>
      </c>
    </row>
    <row r="72" spans="1:10">
      <c r="B72" s="1659"/>
      <c r="C72" s="1654"/>
      <c r="D72" s="93" t="s">
        <v>36</v>
      </c>
      <c r="E72" s="1673"/>
      <c r="F72" s="501">
        <f>[1]VIII_CII_F!$T$96</f>
        <v>2.0811168000000002</v>
      </c>
    </row>
    <row r="73" spans="1:10">
      <c r="B73" s="1658">
        <v>28</v>
      </c>
      <c r="C73" s="1658" t="s">
        <v>565</v>
      </c>
      <c r="D73" s="88" t="s">
        <v>555</v>
      </c>
      <c r="E73" s="1665" t="s">
        <v>566</v>
      </c>
      <c r="F73" s="501">
        <f>[1]VIII_CII_F!$T$98</f>
        <v>2.4059397600000003</v>
      </c>
    </row>
    <row r="74" spans="1:10">
      <c r="B74" s="1659"/>
      <c r="C74" s="1659"/>
      <c r="D74" s="89" t="s">
        <v>556</v>
      </c>
      <c r="E74" s="1666"/>
      <c r="F74" s="501">
        <f>[1]VIII_CII_F!$T$99</f>
        <v>2.2772761200000002</v>
      </c>
    </row>
    <row r="75" spans="1:10">
      <c r="B75" s="1660"/>
      <c r="C75" s="1660"/>
      <c r="D75" s="89" t="s">
        <v>557</v>
      </c>
      <c r="E75" s="1667"/>
      <c r="F75" s="501">
        <f>[1]VIII_CII_F!$T$100</f>
        <v>2.2196235600000005</v>
      </c>
    </row>
    <row r="76" spans="1:10" s="66" customFormat="1" ht="20.25" customHeight="1">
      <c r="A76" s="730"/>
      <c r="B76" s="1696" t="s">
        <v>411</v>
      </c>
      <c r="C76" s="1696" t="s">
        <v>567</v>
      </c>
      <c r="D76" s="89" t="s">
        <v>555</v>
      </c>
      <c r="E76" s="1668" t="s">
        <v>568</v>
      </c>
      <c r="F76" s="501">
        <f>[1]VIII_CII_F!$T$102</f>
        <v>2.4555069000000005</v>
      </c>
      <c r="G76" s="28"/>
      <c r="H76" s="730"/>
      <c r="I76" s="730"/>
      <c r="J76" s="730"/>
    </row>
    <row r="77" spans="1:10" s="66" customFormat="1" ht="18" customHeight="1">
      <c r="A77" s="730"/>
      <c r="B77" s="1697"/>
      <c r="C77" s="1697"/>
      <c r="D77" s="89" t="s">
        <v>569</v>
      </c>
      <c r="E77" s="1669"/>
      <c r="F77" s="501">
        <f>[1]VIII_CII_F!$T$103</f>
        <v>2.2772761200000002</v>
      </c>
      <c r="G77" s="28"/>
      <c r="H77" s="730"/>
      <c r="I77" s="730"/>
      <c r="J77" s="730"/>
    </row>
    <row r="78" spans="1:10">
      <c r="B78" s="1661" t="s">
        <v>2859</v>
      </c>
      <c r="C78" s="1661"/>
      <c r="D78" s="1661"/>
      <c r="E78" s="1661"/>
      <c r="F78" s="1661"/>
    </row>
    <row r="79" spans="1:10" ht="19.5" customHeight="1">
      <c r="B79" s="1664">
        <v>30</v>
      </c>
      <c r="C79" s="1663" t="s">
        <v>570</v>
      </c>
      <c r="D79" s="480" t="s">
        <v>571</v>
      </c>
      <c r="E79" s="1662" t="s">
        <v>7</v>
      </c>
      <c r="F79" s="500">
        <f>[1]VIII_CII_F!$T$109</f>
        <v>2.4059397600000003</v>
      </c>
    </row>
    <row r="80" spans="1:10" ht="19.5" customHeight="1">
      <c r="B80" s="1664"/>
      <c r="C80" s="1663"/>
      <c r="D80" s="480" t="s">
        <v>572</v>
      </c>
      <c r="E80" s="1662"/>
      <c r="F80" s="500">
        <f>[1]VIII_CII_F!$T$110</f>
        <v>2.3560210800000005</v>
      </c>
    </row>
    <row r="81" spans="1:230" ht="19.5" customHeight="1">
      <c r="B81" s="1664"/>
      <c r="C81" s="1663"/>
      <c r="D81" s="480" t="s">
        <v>573</v>
      </c>
      <c r="E81" s="1662"/>
      <c r="F81" s="500">
        <f>[1]VIII_CII_F!$T$111</f>
        <v>2.2772761200000002</v>
      </c>
    </row>
    <row r="82" spans="1:230" ht="19.5" customHeight="1">
      <c r="B82" s="1661" t="s">
        <v>2860</v>
      </c>
      <c r="C82" s="1661"/>
      <c r="D82" s="1661"/>
      <c r="E82" s="1661"/>
      <c r="F82" s="1661"/>
    </row>
    <row r="83" spans="1:230">
      <c r="B83" s="1658">
        <v>31</v>
      </c>
      <c r="C83" s="1655" t="s">
        <v>574</v>
      </c>
      <c r="D83" s="77" t="s">
        <v>576</v>
      </c>
      <c r="E83" s="1652" t="s">
        <v>575</v>
      </c>
      <c r="F83" s="73">
        <f>[1]VIII_CII_F!$T$117</f>
        <v>2.2772761200000002</v>
      </c>
    </row>
    <row r="84" spans="1:230">
      <c r="B84" s="1659"/>
      <c r="C84" s="1656"/>
      <c r="D84" s="77" t="s">
        <v>577</v>
      </c>
      <c r="E84" s="1653"/>
      <c r="F84" s="73">
        <f>[1]VIII_CII_F!$T$118</f>
        <v>2.2484498400000006</v>
      </c>
    </row>
    <row r="85" spans="1:230">
      <c r="B85" s="1659"/>
      <c r="C85" s="1656"/>
      <c r="D85" s="77" t="s">
        <v>578</v>
      </c>
      <c r="E85" s="1653"/>
      <c r="F85" s="73">
        <f>[1]VIII_CII_F!$T$119</f>
        <v>2.2196235600000005</v>
      </c>
    </row>
    <row r="86" spans="1:230">
      <c r="B86" s="1660"/>
      <c r="C86" s="1657"/>
      <c r="D86" s="77" t="s">
        <v>579</v>
      </c>
      <c r="E86" s="1654"/>
      <c r="F86" s="73">
        <f>[1]VIII_CII_F!$T$120</f>
        <v>2.0811168000000002</v>
      </c>
    </row>
    <row r="87" spans="1:230">
      <c r="B87" s="1658">
        <v>32</v>
      </c>
      <c r="C87" s="1655" t="s">
        <v>580</v>
      </c>
      <c r="D87" s="75" t="s">
        <v>576</v>
      </c>
      <c r="E87" s="1652" t="s">
        <v>575</v>
      </c>
      <c r="F87" s="73">
        <f>[1]VIII_CII_F!$T$122</f>
        <v>2.2484498400000006</v>
      </c>
    </row>
    <row r="88" spans="1:230" ht="12.75" customHeight="1">
      <c r="B88" s="1659"/>
      <c r="C88" s="1656"/>
      <c r="D88" s="75" t="s">
        <v>577</v>
      </c>
      <c r="E88" s="1653"/>
      <c r="F88" s="73">
        <f>[1]VIII_CII_F!$T$123</f>
        <v>2.2196235600000005</v>
      </c>
    </row>
    <row r="89" spans="1:230" ht="12.75" customHeight="1">
      <c r="B89" s="1659"/>
      <c r="C89" s="1656"/>
      <c r="D89" s="75" t="s">
        <v>578</v>
      </c>
      <c r="E89" s="1653"/>
      <c r="F89" s="73">
        <f>[1]VIII_CII_F!$T$124</f>
        <v>2.1619710000000003</v>
      </c>
    </row>
    <row r="90" spans="1:230" ht="15.75" customHeight="1">
      <c r="B90" s="1660"/>
      <c r="C90" s="1657"/>
      <c r="D90" s="75" t="s">
        <v>579</v>
      </c>
      <c r="E90" s="1654"/>
      <c r="F90" s="73">
        <f>[1]VIII_CII_F!$T$125</f>
        <v>2.0811168000000002</v>
      </c>
    </row>
    <row r="91" spans="1:230" ht="27" customHeight="1">
      <c r="B91" s="1701" t="s">
        <v>552</v>
      </c>
      <c r="C91" s="1701"/>
      <c r="D91" s="1701"/>
      <c r="E91" s="1701"/>
      <c r="F91" s="1701"/>
    </row>
    <row r="92" spans="1:230" s="8" customFormat="1">
      <c r="A92" s="342"/>
      <c r="B92" s="414" t="s">
        <v>466</v>
      </c>
      <c r="C92" s="39"/>
      <c r="D92" s="39"/>
      <c r="E92" s="83"/>
      <c r="F92" s="83"/>
      <c r="G92" s="39"/>
      <c r="H92" s="39"/>
      <c r="I92" s="39"/>
      <c r="J92" s="39"/>
      <c r="K92" s="39"/>
      <c r="L92" s="39"/>
      <c r="M92" s="39"/>
      <c r="N92" s="39"/>
      <c r="O92" s="39"/>
      <c r="P92" s="39"/>
      <c r="Q92" s="39"/>
      <c r="R92" s="39"/>
      <c r="S92" s="39"/>
      <c r="T92" s="39"/>
      <c r="U92" s="39"/>
      <c r="V92" s="39"/>
      <c r="W92" s="39"/>
      <c r="X92" s="39"/>
      <c r="Y92" s="39"/>
      <c r="Z92" s="39"/>
      <c r="AA92" s="39"/>
      <c r="AB92" s="39"/>
      <c r="AC92" s="39"/>
      <c r="AD92" s="39"/>
      <c r="AE92" s="39"/>
      <c r="AF92" s="39"/>
      <c r="AG92" s="39"/>
      <c r="AH92" s="39"/>
      <c r="AI92" s="39"/>
      <c r="AJ92" s="39"/>
      <c r="AK92" s="39"/>
      <c r="AL92" s="39"/>
      <c r="AM92" s="39"/>
      <c r="AN92" s="39"/>
      <c r="AO92" s="39"/>
      <c r="AP92" s="39"/>
      <c r="AQ92" s="39"/>
      <c r="AR92" s="39"/>
      <c r="AS92" s="39"/>
      <c r="AT92" s="39"/>
      <c r="AU92" s="39"/>
      <c r="AV92" s="39"/>
      <c r="AW92" s="39"/>
      <c r="AX92" s="39"/>
      <c r="AY92" s="39"/>
      <c r="AZ92" s="39"/>
      <c r="BA92" s="39"/>
      <c r="BB92" s="39"/>
      <c r="BC92" s="39"/>
      <c r="BD92" s="39"/>
      <c r="BE92" s="39"/>
      <c r="BF92" s="39"/>
      <c r="BG92" s="39"/>
      <c r="BH92" s="39"/>
      <c r="BI92" s="39"/>
      <c r="BJ92" s="39"/>
      <c r="BK92" s="39"/>
      <c r="BL92" s="39"/>
      <c r="BM92" s="39"/>
      <c r="BN92" s="39"/>
      <c r="BO92" s="39"/>
      <c r="BP92" s="39"/>
      <c r="BQ92" s="39"/>
      <c r="BR92" s="39"/>
      <c r="BS92" s="39"/>
      <c r="BT92" s="39"/>
      <c r="BU92" s="39"/>
      <c r="BV92" s="39"/>
      <c r="BW92" s="39"/>
      <c r="BX92" s="39"/>
      <c r="BY92" s="39"/>
      <c r="BZ92" s="39"/>
      <c r="CA92" s="39"/>
      <c r="CB92" s="39"/>
      <c r="CC92" s="39"/>
      <c r="CD92" s="39"/>
      <c r="CE92" s="39"/>
      <c r="CF92" s="39"/>
      <c r="CG92" s="39"/>
      <c r="CH92" s="39"/>
      <c r="CI92" s="39"/>
      <c r="CJ92" s="39"/>
      <c r="CK92" s="39"/>
      <c r="CL92" s="39"/>
      <c r="CM92" s="39"/>
      <c r="CN92" s="39"/>
      <c r="CO92" s="39"/>
      <c r="CP92" s="39"/>
      <c r="CQ92" s="39"/>
      <c r="CR92" s="39"/>
      <c r="CS92" s="39"/>
      <c r="CT92" s="39"/>
      <c r="CU92" s="39"/>
      <c r="CV92" s="39"/>
      <c r="CW92" s="39"/>
      <c r="CX92" s="39"/>
      <c r="CY92" s="39"/>
      <c r="CZ92" s="39"/>
      <c r="DA92" s="39"/>
      <c r="DB92" s="39"/>
      <c r="DC92" s="39"/>
      <c r="DD92" s="39"/>
      <c r="DE92" s="39"/>
      <c r="DF92" s="39"/>
      <c r="DG92" s="39"/>
      <c r="DH92" s="39"/>
      <c r="DI92" s="39"/>
      <c r="DJ92" s="39"/>
      <c r="DK92" s="39"/>
      <c r="DL92" s="39"/>
      <c r="DM92" s="39"/>
      <c r="DN92" s="39"/>
      <c r="DO92" s="39"/>
      <c r="DP92" s="39"/>
      <c r="DQ92" s="39"/>
      <c r="DR92" s="39"/>
      <c r="DS92" s="39"/>
      <c r="DT92" s="39"/>
      <c r="DU92" s="39"/>
      <c r="DV92" s="39"/>
      <c r="DW92" s="39"/>
      <c r="DX92" s="39"/>
      <c r="DY92" s="39"/>
      <c r="DZ92" s="39"/>
      <c r="EA92" s="39"/>
      <c r="EB92" s="39"/>
      <c r="EC92" s="39"/>
      <c r="ED92" s="39"/>
      <c r="EE92" s="39"/>
      <c r="EF92" s="39"/>
      <c r="EG92" s="39"/>
      <c r="EH92" s="39"/>
      <c r="EI92" s="39"/>
      <c r="EJ92" s="39"/>
      <c r="EK92" s="39"/>
      <c r="EL92" s="39"/>
      <c r="EM92" s="39"/>
      <c r="EN92" s="39"/>
      <c r="EO92" s="39"/>
      <c r="EP92" s="39"/>
      <c r="EQ92" s="39"/>
      <c r="ER92" s="39"/>
      <c r="ES92" s="39"/>
      <c r="ET92" s="39"/>
      <c r="EU92" s="39"/>
      <c r="EV92" s="39"/>
      <c r="EW92" s="39"/>
      <c r="EX92" s="39"/>
      <c r="EY92" s="39"/>
      <c r="EZ92" s="39"/>
      <c r="FA92" s="39"/>
      <c r="FB92" s="39"/>
      <c r="FC92" s="39"/>
      <c r="FD92" s="39"/>
      <c r="FE92" s="39"/>
      <c r="FF92" s="39"/>
      <c r="FG92" s="39"/>
      <c r="FH92" s="39"/>
      <c r="FI92" s="39"/>
      <c r="FJ92" s="39"/>
      <c r="FK92" s="39"/>
      <c r="FL92" s="39"/>
      <c r="FM92" s="39"/>
      <c r="FN92" s="39"/>
      <c r="FO92" s="39"/>
      <c r="FP92" s="39"/>
      <c r="FQ92" s="39"/>
      <c r="FR92" s="39"/>
      <c r="FS92" s="39"/>
      <c r="FT92" s="39"/>
      <c r="FU92" s="39"/>
      <c r="FV92" s="39"/>
      <c r="FW92" s="39"/>
      <c r="FX92" s="39"/>
      <c r="FY92" s="39"/>
      <c r="FZ92" s="39"/>
      <c r="GA92" s="39"/>
      <c r="GB92" s="39"/>
      <c r="GC92" s="39"/>
      <c r="GD92" s="39"/>
      <c r="GE92" s="39"/>
      <c r="GF92" s="39"/>
      <c r="GG92" s="39"/>
      <c r="GH92" s="39"/>
      <c r="GI92" s="39"/>
      <c r="GJ92" s="39"/>
      <c r="GK92" s="39"/>
      <c r="GL92" s="39"/>
      <c r="GM92" s="39"/>
      <c r="GN92" s="39"/>
      <c r="GO92" s="39"/>
      <c r="GP92" s="39"/>
      <c r="GQ92" s="39"/>
      <c r="GR92" s="39"/>
      <c r="GS92" s="39"/>
      <c r="GT92" s="39"/>
      <c r="GU92" s="39"/>
      <c r="GV92" s="39"/>
      <c r="GW92" s="39"/>
      <c r="GX92" s="39"/>
      <c r="GY92" s="39"/>
      <c r="GZ92" s="39"/>
      <c r="HA92" s="39"/>
      <c r="HB92" s="39"/>
      <c r="HC92" s="39"/>
      <c r="HD92" s="39"/>
      <c r="HE92" s="39"/>
      <c r="HF92" s="39"/>
      <c r="HG92" s="39"/>
      <c r="HH92" s="39"/>
      <c r="HI92" s="39"/>
      <c r="HJ92" s="39"/>
      <c r="HK92" s="39"/>
      <c r="HL92" s="39"/>
      <c r="HM92" s="39"/>
      <c r="HN92" s="39"/>
      <c r="HO92" s="39"/>
      <c r="HP92" s="39"/>
      <c r="HQ92" s="39"/>
      <c r="HR92" s="39"/>
      <c r="HS92" s="39"/>
      <c r="HT92" s="39"/>
      <c r="HU92" s="39"/>
      <c r="HV92" s="39"/>
    </row>
    <row r="93" spans="1:230" s="39" customFormat="1">
      <c r="B93" s="180" t="s">
        <v>2758</v>
      </c>
      <c r="C93" s="128"/>
      <c r="D93" s="128"/>
      <c r="E93" s="83"/>
    </row>
    <row r="94" spans="1:230" s="39" customFormat="1" ht="30" customHeight="1">
      <c r="B94" s="1582" t="s">
        <v>2861</v>
      </c>
      <c r="C94" s="1582"/>
      <c r="D94" s="1582"/>
      <c r="E94" s="1582"/>
      <c r="F94" s="1582"/>
      <c r="G94" s="41"/>
      <c r="H94" s="41"/>
      <c r="I94" s="41"/>
      <c r="J94" s="41"/>
    </row>
    <row r="95" spans="1:230" s="66" customFormat="1" ht="30" customHeight="1">
      <c r="A95" s="730"/>
      <c r="B95" s="1046" t="s">
        <v>1023</v>
      </c>
      <c r="C95" s="1046"/>
      <c r="D95" s="1046"/>
      <c r="E95" s="1046"/>
      <c r="F95" s="1046"/>
      <c r="G95" s="730"/>
      <c r="H95" s="730"/>
      <c r="I95" s="730"/>
      <c r="J95" s="730"/>
    </row>
    <row r="96" spans="1:230" s="66" customFormat="1" ht="15">
      <c r="A96" s="730"/>
      <c r="B96" s="626"/>
      <c r="C96" s="627"/>
      <c r="D96" s="627"/>
      <c r="E96" s="627"/>
      <c r="F96" s="627"/>
      <c r="G96" s="730"/>
      <c r="H96" s="730"/>
      <c r="I96" s="730"/>
      <c r="J96" s="730"/>
    </row>
    <row r="97" spans="1:10">
      <c r="B97" s="644" t="s">
        <v>2855</v>
      </c>
      <c r="C97" s="70"/>
      <c r="D97" s="70"/>
      <c r="E97" s="70"/>
    </row>
    <row r="98" spans="1:10">
      <c r="B98" s="728"/>
      <c r="C98" s="97" t="s">
        <v>91</v>
      </c>
      <c r="D98" s="97"/>
      <c r="E98" s="97"/>
    </row>
    <row r="99" spans="1:10" ht="43.35" customHeight="1">
      <c r="B99" s="1045" t="s">
        <v>2862</v>
      </c>
      <c r="C99" s="1045"/>
      <c r="D99" s="1045"/>
      <c r="E99" s="1045"/>
    </row>
    <row r="100" spans="1:10">
      <c r="B100" s="726"/>
    </row>
    <row r="101" spans="1:10" s="66" customFormat="1" ht="42" customHeight="1">
      <c r="A101" s="730"/>
      <c r="B101" s="90" t="s">
        <v>17</v>
      </c>
      <c r="C101" s="1683" t="s">
        <v>581</v>
      </c>
      <c r="D101" s="1684"/>
      <c r="E101" s="1683"/>
      <c r="F101" s="1683"/>
      <c r="G101" s="1683"/>
      <c r="H101" s="1683"/>
      <c r="I101" s="1683"/>
      <c r="J101" s="730"/>
    </row>
    <row r="102" spans="1:10" ht="37.5" customHeight="1">
      <c r="B102" s="98"/>
      <c r="C102" s="1685" t="s">
        <v>582</v>
      </c>
      <c r="D102" s="1663"/>
      <c r="E102" s="1685"/>
      <c r="F102" s="1686" t="s">
        <v>583</v>
      </c>
      <c r="G102" s="1687"/>
      <c r="H102" s="1686" t="s">
        <v>2598</v>
      </c>
      <c r="I102" s="1687"/>
    </row>
    <row r="103" spans="1:10" ht="66.75" customHeight="1">
      <c r="B103" s="630" t="s">
        <v>40</v>
      </c>
      <c r="C103" s="1688" t="s">
        <v>584</v>
      </c>
      <c r="D103" s="1689"/>
      <c r="E103" s="1689"/>
      <c r="F103" s="1678" t="s">
        <v>585</v>
      </c>
      <c r="G103" s="1679"/>
      <c r="H103" s="1678" t="s">
        <v>586</v>
      </c>
      <c r="I103" s="1679"/>
    </row>
    <row r="104" spans="1:10" ht="12.75" customHeight="1">
      <c r="B104" s="98" t="s">
        <v>41</v>
      </c>
      <c r="C104" s="1680" t="s">
        <v>584</v>
      </c>
      <c r="D104" s="1681"/>
      <c r="E104" s="1682"/>
      <c r="F104" s="1678" t="s">
        <v>587</v>
      </c>
      <c r="G104" s="1679"/>
      <c r="H104" s="1678" t="s">
        <v>588</v>
      </c>
      <c r="I104" s="1679"/>
    </row>
    <row r="105" spans="1:10" ht="12.75" customHeight="1">
      <c r="B105" s="98" t="s">
        <v>42</v>
      </c>
      <c r="C105" s="1680" t="s">
        <v>589</v>
      </c>
      <c r="D105" s="1681"/>
      <c r="E105" s="1682"/>
      <c r="F105" s="1678" t="s">
        <v>590</v>
      </c>
      <c r="G105" s="1679"/>
      <c r="H105" s="1678" t="s">
        <v>591</v>
      </c>
      <c r="I105" s="1679"/>
    </row>
    <row r="106" spans="1:10" ht="27" customHeight="1">
      <c r="B106" s="98" t="s">
        <v>44</v>
      </c>
      <c r="C106" s="1680" t="s">
        <v>592</v>
      </c>
      <c r="D106" s="1681"/>
      <c r="E106" s="1682"/>
      <c r="F106" s="1678" t="s">
        <v>593</v>
      </c>
      <c r="G106" s="1679"/>
      <c r="H106" s="1678" t="s">
        <v>594</v>
      </c>
      <c r="I106" s="1679"/>
    </row>
    <row r="107" spans="1:10" ht="12.75" customHeight="1">
      <c r="B107" s="98">
        <v>5</v>
      </c>
      <c r="C107" s="1680" t="s">
        <v>595</v>
      </c>
      <c r="D107" s="1681"/>
      <c r="E107" s="1682"/>
      <c r="F107" s="1678" t="s">
        <v>596</v>
      </c>
      <c r="G107" s="1679"/>
      <c r="H107" s="1678" t="s">
        <v>597</v>
      </c>
      <c r="I107" s="1679"/>
    </row>
    <row r="108" spans="1:10" ht="12.75" customHeight="1">
      <c r="B108" s="98">
        <v>6</v>
      </c>
      <c r="C108" s="1680" t="s">
        <v>598</v>
      </c>
      <c r="D108" s="1681"/>
      <c r="E108" s="1682"/>
      <c r="F108" s="1678" t="s">
        <v>599</v>
      </c>
      <c r="G108" s="1679"/>
      <c r="H108" s="1678" t="s">
        <v>600</v>
      </c>
      <c r="I108" s="1679"/>
    </row>
    <row r="109" spans="1:10" ht="12.75" customHeight="1">
      <c r="B109" s="98">
        <v>7</v>
      </c>
      <c r="C109" s="1680" t="s">
        <v>601</v>
      </c>
      <c r="D109" s="1681"/>
      <c r="E109" s="1682"/>
      <c r="F109" s="1678" t="s">
        <v>602</v>
      </c>
      <c r="G109" s="1679"/>
      <c r="H109" s="1678" t="s">
        <v>603</v>
      </c>
      <c r="I109" s="1679"/>
    </row>
    <row r="110" spans="1:10" ht="12.75" customHeight="1">
      <c r="B110" s="98">
        <v>8</v>
      </c>
      <c r="C110" s="1693" t="s">
        <v>604</v>
      </c>
      <c r="D110" s="1694"/>
      <c r="E110" s="1694"/>
      <c r="F110" s="1678" t="s">
        <v>605</v>
      </c>
      <c r="G110" s="1679"/>
      <c r="H110" s="1690" t="s">
        <v>606</v>
      </c>
      <c r="I110" s="1690"/>
    </row>
    <row r="111" spans="1:10">
      <c r="B111" s="99" t="s">
        <v>54</v>
      </c>
      <c r="C111" s="636" t="s">
        <v>607</v>
      </c>
      <c r="D111" s="637"/>
      <c r="E111" s="637"/>
      <c r="F111" s="1678" t="s">
        <v>608</v>
      </c>
      <c r="G111" s="1679"/>
      <c r="H111" s="1690" t="s">
        <v>609</v>
      </c>
      <c r="I111" s="1690"/>
    </row>
    <row r="112" spans="1:10">
      <c r="B112" s="99" t="s">
        <v>260</v>
      </c>
      <c r="C112" s="660" t="s">
        <v>610</v>
      </c>
      <c r="D112" s="637"/>
      <c r="E112" s="637"/>
      <c r="F112" s="1678" t="s">
        <v>611</v>
      </c>
      <c r="G112" s="1679"/>
      <c r="H112" s="1690" t="s">
        <v>612</v>
      </c>
      <c r="I112" s="1690"/>
    </row>
    <row r="113" spans="2:9">
      <c r="B113" s="99" t="s">
        <v>261</v>
      </c>
      <c r="C113" s="806" t="s">
        <v>613</v>
      </c>
      <c r="D113" s="807"/>
      <c r="E113" s="808"/>
      <c r="F113" s="1691" t="s">
        <v>614</v>
      </c>
      <c r="G113" s="1687"/>
      <c r="H113" s="1692" t="s">
        <v>615</v>
      </c>
      <c r="I113" s="1692"/>
    </row>
    <row r="114" spans="2:9" ht="9" customHeight="1"/>
    <row r="115" spans="2:9" ht="24" customHeight="1">
      <c r="B115" s="727" t="s">
        <v>616</v>
      </c>
    </row>
    <row r="116" spans="2:9">
      <c r="B116" s="727" t="s">
        <v>617</v>
      </c>
    </row>
    <row r="117" spans="2:9">
      <c r="B117" s="727" t="s">
        <v>618</v>
      </c>
    </row>
    <row r="118" spans="2:9">
      <c r="B118" s="727" t="s">
        <v>619</v>
      </c>
      <c r="C118" s="730"/>
      <c r="D118" s="730"/>
      <c r="E118" s="731"/>
    </row>
    <row r="119" spans="2:9">
      <c r="B119" s="727" t="s">
        <v>620</v>
      </c>
      <c r="C119" s="732"/>
      <c r="D119" s="732"/>
    </row>
    <row r="120" spans="2:9" ht="55.5" customHeight="1">
      <c r="B120" s="1045" t="s">
        <v>621</v>
      </c>
      <c r="C120" s="1045"/>
      <c r="D120" s="1045"/>
      <c r="E120" s="1045"/>
      <c r="F120" s="1045"/>
      <c r="G120" s="1045"/>
      <c r="H120" s="1045"/>
      <c r="I120" s="1045"/>
    </row>
  </sheetData>
  <mergeCells count="93">
    <mergeCell ref="B4:F4"/>
    <mergeCell ref="B10:E10"/>
    <mergeCell ref="B91:F91"/>
    <mergeCell ref="B95:F95"/>
    <mergeCell ref="B31:E31"/>
    <mergeCell ref="B94:F94"/>
    <mergeCell ref="B44:B46"/>
    <mergeCell ref="C44:C46"/>
    <mergeCell ref="B13:F13"/>
    <mergeCell ref="B18:F18"/>
    <mergeCell ref="B22:F22"/>
    <mergeCell ref="B6:F6"/>
    <mergeCell ref="B30:F30"/>
    <mergeCell ref="C32:C34"/>
    <mergeCell ref="B32:B34"/>
    <mergeCell ref="B47:B49"/>
    <mergeCell ref="B99:E99"/>
    <mergeCell ref="B52:F52"/>
    <mergeCell ref="C53:C57"/>
    <mergeCell ref="B53:B57"/>
    <mergeCell ref="E53:E57"/>
    <mergeCell ref="C76:C77"/>
    <mergeCell ref="B76:B77"/>
    <mergeCell ref="B87:B90"/>
    <mergeCell ref="C87:C90"/>
    <mergeCell ref="E87:E90"/>
    <mergeCell ref="H112:I112"/>
    <mergeCell ref="F113:G113"/>
    <mergeCell ref="H113:I113"/>
    <mergeCell ref="B120:I120"/>
    <mergeCell ref="C110:E110"/>
    <mergeCell ref="F110:G110"/>
    <mergeCell ref="H110:I110"/>
    <mergeCell ref="F111:G111"/>
    <mergeCell ref="H111:I111"/>
    <mergeCell ref="F112:G112"/>
    <mergeCell ref="H108:I108"/>
    <mergeCell ref="C109:E109"/>
    <mergeCell ref="F109:G109"/>
    <mergeCell ref="H109:I109"/>
    <mergeCell ref="C106:E106"/>
    <mergeCell ref="F106:G106"/>
    <mergeCell ref="H106:I106"/>
    <mergeCell ref="C107:E107"/>
    <mergeCell ref="F107:G107"/>
    <mergeCell ref="H107:I107"/>
    <mergeCell ref="C108:E108"/>
    <mergeCell ref="F108:G108"/>
    <mergeCell ref="H104:I104"/>
    <mergeCell ref="C105:E105"/>
    <mergeCell ref="F105:G105"/>
    <mergeCell ref="H105:I105"/>
    <mergeCell ref="C101:I101"/>
    <mergeCell ref="C102:E102"/>
    <mergeCell ref="F102:G102"/>
    <mergeCell ref="H102:I102"/>
    <mergeCell ref="C103:E103"/>
    <mergeCell ref="F103:G103"/>
    <mergeCell ref="H103:I103"/>
    <mergeCell ref="C104:E104"/>
    <mergeCell ref="F104:G104"/>
    <mergeCell ref="B3:F3"/>
    <mergeCell ref="E68:E72"/>
    <mergeCell ref="C47:C49"/>
    <mergeCell ref="C35:C37"/>
    <mergeCell ref="B35:B37"/>
    <mergeCell ref="C38:C40"/>
    <mergeCell ref="B38:B40"/>
    <mergeCell ref="B41:B43"/>
    <mergeCell ref="C41:C43"/>
    <mergeCell ref="C68:C72"/>
    <mergeCell ref="B68:B72"/>
    <mergeCell ref="B58:B62"/>
    <mergeCell ref="C58:C62"/>
    <mergeCell ref="E58:E62"/>
    <mergeCell ref="C63:C67"/>
    <mergeCell ref="B63:B67"/>
    <mergeCell ref="C50:C51"/>
    <mergeCell ref="B50:B51"/>
    <mergeCell ref="E63:E67"/>
    <mergeCell ref="B1:F1"/>
    <mergeCell ref="E83:E86"/>
    <mergeCell ref="C83:C86"/>
    <mergeCell ref="B83:B86"/>
    <mergeCell ref="B78:F78"/>
    <mergeCell ref="E79:E81"/>
    <mergeCell ref="C79:C81"/>
    <mergeCell ref="B79:B81"/>
    <mergeCell ref="B82:F82"/>
    <mergeCell ref="E73:E75"/>
    <mergeCell ref="C73:C75"/>
    <mergeCell ref="B73:B75"/>
    <mergeCell ref="E76:E77"/>
  </mergeCells>
  <phoneticPr fontId="68" type="noConversion"/>
  <pageMargins left="0.55118110236220497" right="0.196850393700787" top="0.35433070866141703" bottom="0.35433070866141703" header="0.196850393700787" footer="0.23622047244094499"/>
  <pageSetup paperSize="9" scale="81" firstPageNumber="164" fitToHeight="0" orientation="portrait" useFirstPageNumber="1" r:id="rId1"/>
  <headerFooter alignWithMargins="0">
    <oddHeader>&amp;CDRAFT</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Foaie41">
    <tabColor theme="0" tint="-0.499984740745262"/>
    <pageSetUpPr fitToPage="1"/>
  </sheetPr>
  <dimension ref="B1:IK98"/>
  <sheetViews>
    <sheetView topLeftCell="A16" zoomScale="115" zoomScaleNormal="115" workbookViewId="0">
      <selection activeCell="C12" sqref="C12:C15"/>
    </sheetView>
  </sheetViews>
  <sheetFormatPr defaultColWidth="10.28515625" defaultRowHeight="12.75"/>
  <cols>
    <col min="1" max="1" width="4.7109375" style="8" customWidth="1"/>
    <col min="2" max="2" width="6.28515625" style="40" customWidth="1"/>
    <col min="3" max="4" width="33.140625" style="40" customWidth="1"/>
    <col min="5" max="5" width="8.85546875" style="40" customWidth="1"/>
    <col min="6" max="6" width="12.42578125" style="8" customWidth="1"/>
    <col min="7" max="16384" width="10.28515625" style="8"/>
  </cols>
  <sheetData>
    <row r="1" spans="2:245" ht="14.25">
      <c r="B1" s="1718" t="s">
        <v>363</v>
      </c>
      <c r="C1" s="1718"/>
      <c r="D1" s="1718"/>
      <c r="E1" s="1718"/>
      <c r="F1" s="1718"/>
    </row>
    <row r="3" spans="2:245">
      <c r="B3" s="1719" t="s">
        <v>622</v>
      </c>
      <c r="C3" s="1719"/>
      <c r="D3" s="1719"/>
      <c r="E3" s="1719"/>
      <c r="F3" s="1719"/>
    </row>
    <row r="4" spans="2:245" s="39" customFormat="1">
      <c r="B4" s="42"/>
    </row>
    <row r="5" spans="2:245" s="39" customFormat="1" ht="12" customHeight="1">
      <c r="B5" s="1720" t="s">
        <v>623</v>
      </c>
      <c r="C5" s="1720"/>
      <c r="D5" s="1720"/>
      <c r="E5" s="1720"/>
      <c r="F5" s="1720"/>
      <c r="G5" s="48"/>
      <c r="H5" s="47"/>
      <c r="I5" s="46"/>
      <c r="J5" s="48"/>
      <c r="K5" s="47"/>
      <c r="L5" s="46"/>
      <c r="M5" s="48"/>
      <c r="N5" s="47"/>
      <c r="O5" s="46"/>
      <c r="P5" s="48"/>
      <c r="Q5" s="47"/>
      <c r="R5" s="46"/>
      <c r="S5" s="48"/>
      <c r="T5" s="47"/>
      <c r="U5" s="46"/>
      <c r="V5" s="48"/>
      <c r="W5" s="47"/>
      <c r="X5" s="46"/>
      <c r="Y5" s="48"/>
      <c r="Z5" s="47"/>
      <c r="AA5" s="46"/>
      <c r="AB5" s="48"/>
      <c r="AC5" s="47"/>
      <c r="AD5" s="46"/>
      <c r="AE5" s="48"/>
      <c r="AF5" s="47"/>
      <c r="AG5" s="46"/>
      <c r="AH5" s="48"/>
      <c r="AI5" s="47"/>
      <c r="AJ5" s="46"/>
      <c r="AK5" s="48"/>
      <c r="AL5" s="47"/>
      <c r="AM5" s="46"/>
      <c r="AN5" s="48"/>
      <c r="AO5" s="47"/>
      <c r="AP5" s="46"/>
      <c r="AQ5" s="48"/>
      <c r="AR5" s="47"/>
      <c r="AS5" s="46"/>
      <c r="AT5" s="48"/>
      <c r="AU5" s="47"/>
      <c r="AV5" s="46"/>
      <c r="AW5" s="48"/>
      <c r="AX5" s="47"/>
      <c r="AY5" s="46"/>
      <c r="AZ5" s="48"/>
      <c r="BA5" s="47"/>
      <c r="BB5" s="46"/>
      <c r="BC5" s="48"/>
      <c r="BD5" s="47"/>
      <c r="BE5" s="46"/>
      <c r="BF5" s="48"/>
      <c r="BG5" s="47"/>
      <c r="BH5" s="46"/>
      <c r="BI5" s="48"/>
      <c r="BJ5" s="47"/>
      <c r="BK5" s="46"/>
      <c r="BL5" s="48"/>
      <c r="BM5" s="47"/>
      <c r="BN5" s="46"/>
      <c r="BO5" s="48"/>
      <c r="BP5" s="47"/>
      <c r="BQ5" s="46"/>
      <c r="BR5" s="48"/>
      <c r="BS5" s="47"/>
      <c r="BT5" s="46"/>
      <c r="BU5" s="48"/>
      <c r="BV5" s="47"/>
      <c r="BW5" s="46"/>
      <c r="BX5" s="48"/>
      <c r="BY5" s="47"/>
      <c r="BZ5" s="46"/>
      <c r="CA5" s="48"/>
      <c r="CB5" s="47"/>
      <c r="CC5" s="46"/>
      <c r="CD5" s="48"/>
      <c r="CE5" s="47"/>
      <c r="CF5" s="46"/>
      <c r="CG5" s="48"/>
      <c r="CH5" s="47"/>
      <c r="CI5" s="46"/>
      <c r="CJ5" s="48"/>
      <c r="CK5" s="47"/>
      <c r="CL5" s="46"/>
      <c r="CM5" s="48"/>
      <c r="CN5" s="47"/>
      <c r="CO5" s="46"/>
      <c r="CP5" s="48"/>
      <c r="CQ5" s="47"/>
      <c r="CR5" s="46"/>
      <c r="CS5" s="48"/>
      <c r="CT5" s="47"/>
      <c r="CU5" s="46"/>
      <c r="CV5" s="48"/>
      <c r="CW5" s="47"/>
      <c r="CX5" s="46"/>
      <c r="CY5" s="48"/>
      <c r="CZ5" s="47"/>
      <c r="DA5" s="46"/>
      <c r="DB5" s="48"/>
      <c r="DC5" s="47"/>
      <c r="DD5" s="46"/>
      <c r="DE5" s="48"/>
      <c r="DF5" s="47"/>
      <c r="DG5" s="46"/>
      <c r="DH5" s="48"/>
      <c r="DI5" s="47"/>
      <c r="DJ5" s="46"/>
      <c r="DK5" s="48"/>
      <c r="DL5" s="47"/>
      <c r="DM5" s="46"/>
      <c r="DN5" s="48"/>
      <c r="DO5" s="47"/>
      <c r="DP5" s="46"/>
      <c r="DQ5" s="48"/>
      <c r="DR5" s="47"/>
      <c r="DS5" s="46"/>
      <c r="DT5" s="48"/>
      <c r="DU5" s="47"/>
      <c r="DV5" s="46"/>
      <c r="DW5" s="48"/>
      <c r="DX5" s="47"/>
      <c r="DY5" s="46"/>
      <c r="DZ5" s="48"/>
      <c r="EA5" s="47"/>
      <c r="EB5" s="46"/>
      <c r="EC5" s="48"/>
      <c r="ED5" s="47"/>
      <c r="EE5" s="46"/>
      <c r="EF5" s="48"/>
      <c r="EG5" s="47"/>
      <c r="EH5" s="46"/>
      <c r="EI5" s="48"/>
      <c r="EJ5" s="47"/>
      <c r="EK5" s="46"/>
      <c r="EL5" s="48"/>
      <c r="EM5" s="47"/>
      <c r="EN5" s="46"/>
      <c r="EO5" s="48"/>
      <c r="EP5" s="47"/>
      <c r="EQ5" s="46"/>
      <c r="ER5" s="48"/>
      <c r="ES5" s="47"/>
      <c r="ET5" s="46"/>
      <c r="EU5" s="48"/>
      <c r="EV5" s="47"/>
      <c r="EW5" s="46"/>
      <c r="EX5" s="48"/>
      <c r="EY5" s="47"/>
      <c r="EZ5" s="46"/>
      <c r="FA5" s="48"/>
      <c r="FB5" s="47"/>
      <c r="FC5" s="46"/>
      <c r="FD5" s="48"/>
      <c r="FE5" s="47"/>
      <c r="FF5" s="46"/>
      <c r="FG5" s="48"/>
      <c r="FH5" s="47"/>
      <c r="FI5" s="46"/>
      <c r="FJ5" s="48"/>
      <c r="FK5" s="47"/>
      <c r="FL5" s="46"/>
      <c r="FM5" s="48"/>
      <c r="FN5" s="47"/>
      <c r="FO5" s="46"/>
      <c r="FP5" s="48"/>
      <c r="FQ5" s="47"/>
      <c r="FR5" s="46"/>
      <c r="FS5" s="48"/>
      <c r="FT5" s="47"/>
      <c r="FU5" s="46"/>
      <c r="FV5" s="48"/>
      <c r="FW5" s="47"/>
      <c r="FX5" s="46"/>
      <c r="FY5" s="48"/>
      <c r="FZ5" s="47"/>
      <c r="GA5" s="46"/>
      <c r="GB5" s="48"/>
      <c r="GC5" s="47"/>
      <c r="GD5" s="46"/>
      <c r="GE5" s="48"/>
      <c r="GF5" s="47"/>
      <c r="GG5" s="46"/>
      <c r="GH5" s="48"/>
      <c r="GI5" s="47"/>
      <c r="GJ5" s="46"/>
      <c r="GK5" s="48"/>
      <c r="GL5" s="47"/>
      <c r="GM5" s="46"/>
      <c r="GN5" s="48"/>
      <c r="GO5" s="47"/>
      <c r="GP5" s="46"/>
      <c r="GQ5" s="48"/>
      <c r="GR5" s="47"/>
      <c r="GS5" s="46"/>
      <c r="GT5" s="48"/>
      <c r="GU5" s="47"/>
      <c r="GV5" s="46"/>
      <c r="GW5" s="48"/>
      <c r="GX5" s="47"/>
      <c r="GY5" s="46"/>
      <c r="GZ5" s="48"/>
      <c r="HA5" s="47"/>
      <c r="HB5" s="46"/>
      <c r="HC5" s="48"/>
      <c r="HD5" s="47"/>
      <c r="HE5" s="46"/>
      <c r="HF5" s="48"/>
      <c r="HG5" s="47"/>
      <c r="HH5" s="46"/>
      <c r="HI5" s="48"/>
      <c r="HJ5" s="47"/>
      <c r="HK5" s="46"/>
      <c r="HL5" s="48"/>
      <c r="HM5" s="47"/>
      <c r="HN5" s="46"/>
      <c r="HO5" s="48"/>
      <c r="HP5" s="47"/>
      <c r="HQ5" s="46"/>
      <c r="HR5" s="48"/>
      <c r="HS5" s="47"/>
      <c r="HT5" s="46"/>
      <c r="HU5" s="48"/>
      <c r="HV5" s="47"/>
      <c r="HW5" s="46"/>
      <c r="HX5" s="48"/>
      <c r="HY5" s="47"/>
      <c r="HZ5" s="46"/>
      <c r="IA5" s="48"/>
      <c r="IB5" s="47"/>
      <c r="IC5" s="46"/>
      <c r="ID5" s="48"/>
      <c r="IE5" s="47"/>
      <c r="IF5" s="46"/>
      <c r="IG5" s="48"/>
      <c r="IH5" s="47"/>
      <c r="II5" s="46"/>
      <c r="IJ5" s="48"/>
      <c r="IK5" s="47"/>
    </row>
    <row r="6" spans="2:245" s="39" customFormat="1" ht="15.75" customHeight="1">
      <c r="B6" s="1720" t="s">
        <v>624</v>
      </c>
      <c r="C6" s="1720"/>
      <c r="D6" s="1720"/>
      <c r="E6" s="1720"/>
      <c r="F6" s="1720"/>
      <c r="G6" s="50"/>
    </row>
    <row r="7" spans="2:245">
      <c r="B7" s="1720" t="s">
        <v>625</v>
      </c>
      <c r="C7" s="1720"/>
      <c r="D7" s="1720"/>
      <c r="E7" s="1720"/>
      <c r="F7" s="1720"/>
    </row>
    <row r="8" spans="2:245">
      <c r="B8" s="41"/>
      <c r="C8" s="46"/>
      <c r="D8" s="46"/>
      <c r="E8" s="41"/>
    </row>
    <row r="9" spans="2:245">
      <c r="B9" s="41"/>
      <c r="C9" s="41"/>
      <c r="D9" s="41"/>
      <c r="E9" s="62"/>
    </row>
    <row r="10" spans="2:245" ht="25.5">
      <c r="B10" s="1713" t="s">
        <v>17</v>
      </c>
      <c r="C10" s="1713" t="s">
        <v>2</v>
      </c>
      <c r="D10" s="1116" t="s">
        <v>913</v>
      </c>
      <c r="E10" s="1713" t="s">
        <v>3</v>
      </c>
      <c r="F10" s="607" t="s">
        <v>2637</v>
      </c>
    </row>
    <row r="11" spans="2:245">
      <c r="B11" s="1714"/>
      <c r="C11" s="1714"/>
      <c r="D11" s="1117"/>
      <c r="E11" s="1714"/>
      <c r="F11" s="696" t="s">
        <v>19</v>
      </c>
    </row>
    <row r="12" spans="2:245">
      <c r="B12" s="1707" t="s">
        <v>40</v>
      </c>
      <c r="C12" s="1710" t="s">
        <v>1101</v>
      </c>
      <c r="D12" s="482" t="s">
        <v>638</v>
      </c>
      <c r="E12" s="64" t="s">
        <v>7</v>
      </c>
      <c r="F12" s="496">
        <f>[1]VIII_CII_G!$T$16</f>
        <v>1.817725</v>
      </c>
      <c r="O12" s="771"/>
    </row>
    <row r="13" spans="2:245">
      <c r="B13" s="1708"/>
      <c r="C13" s="1711"/>
      <c r="D13" s="482" t="s">
        <v>89</v>
      </c>
      <c r="E13" s="64" t="s">
        <v>7</v>
      </c>
      <c r="F13" s="496">
        <f>[1]VIII_CII_G!$T$17</f>
        <v>1.7221204000000008</v>
      </c>
      <c r="O13" s="771"/>
    </row>
    <row r="14" spans="2:245">
      <c r="B14" s="1708"/>
      <c r="C14" s="1711"/>
      <c r="D14" s="482" t="s">
        <v>90</v>
      </c>
      <c r="E14" s="65" t="s">
        <v>7</v>
      </c>
      <c r="F14" s="496">
        <f>[1]VIII_CII_G!$T$18</f>
        <v>1.5655640000000004</v>
      </c>
      <c r="O14" s="771"/>
    </row>
    <row r="15" spans="2:245">
      <c r="B15" s="1709"/>
      <c r="C15" s="1712"/>
      <c r="D15" s="482" t="s">
        <v>34</v>
      </c>
      <c r="E15" s="65" t="s">
        <v>7</v>
      </c>
      <c r="F15" s="496">
        <f>[1]VIII_CII_G!$T$19</f>
        <v>1.4858</v>
      </c>
      <c r="O15" s="771"/>
    </row>
    <row r="16" spans="2:245">
      <c r="B16" s="1707" t="s">
        <v>41</v>
      </c>
      <c r="C16" s="1715" t="s">
        <v>1100</v>
      </c>
      <c r="D16" s="482" t="s">
        <v>89</v>
      </c>
      <c r="E16" s="65" t="s">
        <v>32</v>
      </c>
      <c r="F16" s="496">
        <f>[1]VIII_CII_G!$T$20</f>
        <v>1.4819805000000001</v>
      </c>
      <c r="O16" s="771"/>
    </row>
    <row r="17" spans="2:15">
      <c r="B17" s="1708"/>
      <c r="C17" s="1716"/>
      <c r="D17" s="482" t="s">
        <v>90</v>
      </c>
      <c r="E17" s="65" t="s">
        <v>32</v>
      </c>
      <c r="F17" s="496">
        <f>[1]VIII_CII_G!$T$21</f>
        <v>1.4040346320000006</v>
      </c>
      <c r="O17" s="771"/>
    </row>
    <row r="18" spans="2:15">
      <c r="B18" s="1708"/>
      <c r="C18" s="1716"/>
      <c r="D18" s="482" t="s">
        <v>485</v>
      </c>
      <c r="E18" s="65" t="s">
        <v>32</v>
      </c>
      <c r="F18" s="496">
        <f>[1]VIII_CII_G!$T$22</f>
        <v>1.3261248000000003</v>
      </c>
      <c r="O18" s="771"/>
    </row>
    <row r="19" spans="2:15">
      <c r="B19" s="1709"/>
      <c r="C19" s="1717"/>
      <c r="D19" s="482" t="s">
        <v>34</v>
      </c>
      <c r="E19" s="65" t="s">
        <v>32</v>
      </c>
      <c r="F19" s="496">
        <f>[1]VIII_CII_G!$T$23</f>
        <v>1.2959856000000001</v>
      </c>
      <c r="O19" s="771"/>
    </row>
    <row r="20" spans="2:15">
      <c r="B20" s="1707" t="s">
        <v>42</v>
      </c>
      <c r="C20" s="1710" t="s">
        <v>914</v>
      </c>
      <c r="D20" s="483" t="s">
        <v>802</v>
      </c>
      <c r="E20" s="64" t="s">
        <v>33</v>
      </c>
      <c r="F20" s="496">
        <f>[1]VIII_CII_G!$T$29</f>
        <v>1.4301111825000001</v>
      </c>
      <c r="O20" s="783"/>
    </row>
    <row r="21" spans="2:15">
      <c r="B21" s="1708"/>
      <c r="C21" s="1711"/>
      <c r="D21" s="484" t="s">
        <v>869</v>
      </c>
      <c r="E21" s="64" t="s">
        <v>33</v>
      </c>
      <c r="F21" s="496">
        <f>[1]VIII_CII_G!$T$30</f>
        <v>1.3548934198800004</v>
      </c>
      <c r="O21" s="783"/>
    </row>
    <row r="22" spans="2:15">
      <c r="B22" s="1708"/>
      <c r="C22" s="1711"/>
      <c r="D22" s="484" t="s">
        <v>882</v>
      </c>
      <c r="E22" s="64" t="s">
        <v>33</v>
      </c>
      <c r="F22" s="496">
        <f>[1]VIII_CII_G!$T$31</f>
        <v>1.2797104320000003</v>
      </c>
      <c r="O22" s="783"/>
    </row>
    <row r="23" spans="2:15">
      <c r="B23" s="1709"/>
      <c r="C23" s="1712"/>
      <c r="D23" s="485" t="s">
        <v>34</v>
      </c>
      <c r="E23" s="64" t="s">
        <v>33</v>
      </c>
      <c r="F23" s="496">
        <f>[1]VIII_CII_G!$T$32</f>
        <v>1.2441461760000001</v>
      </c>
      <c r="O23" s="783"/>
    </row>
    <row r="24" spans="2:15">
      <c r="B24" s="8"/>
      <c r="E24" s="8"/>
    </row>
    <row r="25" spans="2:15">
      <c r="B25" s="59" t="s">
        <v>626</v>
      </c>
      <c r="C25" s="59"/>
      <c r="D25" s="59"/>
      <c r="E25" s="60"/>
    </row>
    <row r="26" spans="2:15">
      <c r="B26" s="59" t="s">
        <v>627</v>
      </c>
      <c r="C26" s="59"/>
      <c r="D26" s="59"/>
      <c r="E26" s="60"/>
    </row>
    <row r="27" spans="2:15">
      <c r="B27" s="59" t="s">
        <v>628</v>
      </c>
      <c r="C27" s="59"/>
      <c r="D27" s="59"/>
      <c r="E27" s="60"/>
    </row>
    <row r="28" spans="2:15">
      <c r="B28" s="59" t="s">
        <v>460</v>
      </c>
      <c r="C28" s="59"/>
      <c r="D28" s="59"/>
      <c r="E28" s="60"/>
    </row>
    <row r="29" spans="2:15">
      <c r="B29" s="59" t="s">
        <v>629</v>
      </c>
      <c r="C29" s="59"/>
      <c r="D29" s="59"/>
      <c r="E29" s="60"/>
    </row>
    <row r="30" spans="2:15">
      <c r="B30" s="59" t="s">
        <v>627</v>
      </c>
      <c r="C30" s="59"/>
      <c r="D30" s="59"/>
      <c r="E30" s="60"/>
    </row>
    <row r="31" spans="2:15">
      <c r="B31" s="59" t="s">
        <v>630</v>
      </c>
      <c r="C31" s="59"/>
      <c r="D31" s="59"/>
      <c r="E31" s="60"/>
    </row>
    <row r="32" spans="2:15">
      <c r="B32" s="59" t="s">
        <v>631</v>
      </c>
      <c r="C32" s="59"/>
      <c r="D32" s="59"/>
      <c r="E32" s="60"/>
    </row>
    <row r="33" spans="2:8">
      <c r="B33" s="58"/>
      <c r="C33" s="59"/>
      <c r="D33" s="59"/>
      <c r="E33" s="60"/>
    </row>
    <row r="34" spans="2:8">
      <c r="B34" s="981" t="s">
        <v>12</v>
      </c>
      <c r="C34" s="59"/>
      <c r="D34" s="59"/>
      <c r="E34" s="60"/>
    </row>
    <row r="35" spans="2:8" ht="29.25" customHeight="1">
      <c r="B35" s="1706" t="s">
        <v>632</v>
      </c>
      <c r="C35" s="1706"/>
      <c r="D35" s="1706"/>
      <c r="E35" s="1706"/>
      <c r="F35" s="1706"/>
      <c r="G35" s="1706"/>
      <c r="H35" s="1706"/>
    </row>
    <row r="36" spans="2:8" s="39" customFormat="1" ht="29.25" customHeight="1">
      <c r="B36" s="1122" t="s">
        <v>2800</v>
      </c>
      <c r="C36" s="1122"/>
      <c r="D36" s="1122"/>
      <c r="E36" s="1122"/>
      <c r="F36" s="1122"/>
      <c r="G36" s="1122"/>
      <c r="H36" s="1122"/>
    </row>
    <row r="37" spans="2:8">
      <c r="B37" s="41"/>
      <c r="C37" s="41"/>
      <c r="D37" s="41"/>
      <c r="E37" s="41"/>
    </row>
    <row r="38" spans="2:8">
      <c r="B38" s="41"/>
      <c r="C38" s="41"/>
      <c r="D38" s="41"/>
      <c r="E38" s="41"/>
    </row>
    <row r="39" spans="2:8">
      <c r="B39" s="41"/>
      <c r="C39" s="41"/>
      <c r="D39" s="41"/>
      <c r="E39" s="41"/>
    </row>
    <row r="40" spans="2:8">
      <c r="B40" s="41"/>
      <c r="C40" s="41"/>
      <c r="D40" s="41"/>
      <c r="E40" s="41"/>
    </row>
    <row r="41" spans="2:8">
      <c r="B41" s="41"/>
      <c r="C41" s="41"/>
      <c r="D41" s="41"/>
      <c r="E41" s="41"/>
    </row>
    <row r="42" spans="2:8">
      <c r="B42" s="41"/>
      <c r="C42" s="41"/>
      <c r="D42" s="41"/>
      <c r="E42" s="41"/>
    </row>
    <row r="43" spans="2:8">
      <c r="B43" s="41"/>
      <c r="C43" s="41"/>
      <c r="D43" s="41"/>
      <c r="E43" s="41"/>
    </row>
    <row r="44" spans="2:8">
      <c r="B44" s="41"/>
      <c r="C44" s="41"/>
      <c r="D44" s="41"/>
      <c r="E44" s="41"/>
    </row>
    <row r="45" spans="2:8">
      <c r="B45" s="41"/>
      <c r="C45" s="41"/>
      <c r="D45" s="41"/>
      <c r="E45" s="41"/>
    </row>
    <row r="46" spans="2:8">
      <c r="B46" s="41"/>
      <c r="C46" s="41"/>
      <c r="D46" s="41"/>
      <c r="E46" s="41"/>
    </row>
    <row r="47" spans="2:8">
      <c r="B47" s="41"/>
      <c r="C47" s="41"/>
      <c r="D47" s="41"/>
      <c r="E47" s="41"/>
    </row>
    <row r="48" spans="2:8">
      <c r="B48" s="41"/>
      <c r="C48" s="41"/>
      <c r="D48" s="41"/>
      <c r="E48" s="41"/>
    </row>
    <row r="49" spans="2:5">
      <c r="B49" s="41"/>
      <c r="C49" s="41"/>
      <c r="D49" s="41"/>
      <c r="E49" s="41"/>
    </row>
    <row r="50" spans="2:5">
      <c r="B50" s="41"/>
      <c r="C50" s="41"/>
      <c r="D50" s="41"/>
      <c r="E50" s="41"/>
    </row>
    <row r="51" spans="2:5">
      <c r="B51" s="41"/>
      <c r="C51" s="41"/>
      <c r="D51" s="41"/>
      <c r="E51" s="41"/>
    </row>
    <row r="52" spans="2:5">
      <c r="B52" s="41"/>
      <c r="C52" s="41"/>
      <c r="D52" s="41"/>
      <c r="E52" s="41"/>
    </row>
    <row r="53" spans="2:5">
      <c r="B53" s="41"/>
      <c r="C53" s="41"/>
      <c r="D53" s="41"/>
      <c r="E53" s="41"/>
    </row>
    <row r="54" spans="2:5">
      <c r="B54" s="41"/>
      <c r="C54" s="41"/>
      <c r="D54" s="41"/>
      <c r="E54" s="41"/>
    </row>
    <row r="55" spans="2:5">
      <c r="B55" s="41"/>
      <c r="C55" s="41"/>
      <c r="D55" s="41"/>
      <c r="E55" s="41"/>
    </row>
    <row r="56" spans="2:5">
      <c r="B56" s="41"/>
      <c r="C56" s="41"/>
      <c r="D56" s="41"/>
      <c r="E56" s="41"/>
    </row>
    <row r="57" spans="2:5">
      <c r="B57" s="41"/>
      <c r="C57" s="41"/>
      <c r="D57" s="41"/>
      <c r="E57" s="41"/>
    </row>
    <row r="58" spans="2:5">
      <c r="B58" s="41"/>
      <c r="C58" s="41"/>
      <c r="D58" s="41"/>
      <c r="E58" s="41"/>
    </row>
    <row r="59" spans="2:5">
      <c r="B59" s="41"/>
      <c r="C59" s="41"/>
      <c r="D59" s="41"/>
      <c r="E59" s="41"/>
    </row>
    <row r="60" spans="2:5">
      <c r="B60" s="41"/>
      <c r="C60" s="41"/>
      <c r="D60" s="41"/>
      <c r="E60" s="41"/>
    </row>
    <row r="61" spans="2:5">
      <c r="B61" s="41"/>
      <c r="C61" s="41"/>
      <c r="D61" s="41"/>
      <c r="E61" s="41"/>
    </row>
    <row r="62" spans="2:5">
      <c r="B62" s="41"/>
      <c r="C62" s="41"/>
      <c r="D62" s="41"/>
      <c r="E62" s="41"/>
    </row>
    <row r="63" spans="2:5">
      <c r="B63" s="41"/>
      <c r="C63" s="41"/>
      <c r="D63" s="41"/>
      <c r="E63" s="41"/>
    </row>
    <row r="64" spans="2:5">
      <c r="B64" s="41"/>
      <c r="C64" s="41"/>
      <c r="D64" s="41"/>
      <c r="E64" s="41"/>
    </row>
    <row r="65" spans="2:5">
      <c r="B65" s="41"/>
      <c r="C65" s="41"/>
      <c r="D65" s="41"/>
      <c r="E65" s="41"/>
    </row>
    <row r="66" spans="2:5">
      <c r="B66" s="41"/>
      <c r="C66" s="41"/>
      <c r="D66" s="41"/>
      <c r="E66" s="41"/>
    </row>
    <row r="67" spans="2:5">
      <c r="B67" s="41"/>
      <c r="C67" s="41"/>
      <c r="D67" s="41"/>
      <c r="E67" s="41"/>
    </row>
    <row r="68" spans="2:5">
      <c r="B68" s="41"/>
      <c r="C68" s="41"/>
      <c r="D68" s="41"/>
      <c r="E68" s="41"/>
    </row>
    <row r="69" spans="2:5">
      <c r="B69" s="41"/>
      <c r="C69" s="41"/>
      <c r="D69" s="41"/>
      <c r="E69" s="41"/>
    </row>
    <row r="70" spans="2:5">
      <c r="B70" s="41"/>
      <c r="C70" s="41"/>
      <c r="D70" s="41"/>
      <c r="E70" s="41"/>
    </row>
    <row r="71" spans="2:5">
      <c r="B71" s="41"/>
      <c r="C71" s="41"/>
      <c r="D71" s="41"/>
      <c r="E71" s="41"/>
    </row>
    <row r="72" spans="2:5">
      <c r="B72" s="41"/>
      <c r="C72" s="41"/>
      <c r="D72" s="41"/>
      <c r="E72" s="41"/>
    </row>
    <row r="73" spans="2:5">
      <c r="B73" s="41"/>
      <c r="C73" s="41"/>
      <c r="D73" s="41"/>
      <c r="E73" s="41"/>
    </row>
    <row r="74" spans="2:5">
      <c r="B74" s="41"/>
      <c r="C74" s="41"/>
      <c r="D74" s="41"/>
      <c r="E74" s="41"/>
    </row>
    <row r="75" spans="2:5">
      <c r="B75" s="41"/>
      <c r="C75" s="41"/>
      <c r="D75" s="41"/>
      <c r="E75" s="41"/>
    </row>
    <row r="76" spans="2:5">
      <c r="B76" s="41"/>
      <c r="C76" s="41"/>
      <c r="D76" s="41"/>
      <c r="E76" s="41"/>
    </row>
    <row r="77" spans="2:5">
      <c r="B77" s="41"/>
      <c r="C77" s="41"/>
      <c r="D77" s="41"/>
      <c r="E77" s="41"/>
    </row>
    <row r="78" spans="2:5">
      <c r="B78" s="41"/>
      <c r="C78" s="41"/>
      <c r="D78" s="41"/>
      <c r="E78" s="41"/>
    </row>
    <row r="79" spans="2:5">
      <c r="B79" s="41"/>
      <c r="C79" s="41"/>
      <c r="D79" s="41"/>
      <c r="E79" s="41"/>
    </row>
    <row r="80" spans="2:5">
      <c r="B80" s="41"/>
      <c r="C80" s="41"/>
      <c r="D80" s="41"/>
      <c r="E80" s="41"/>
    </row>
    <row r="81" spans="2:5">
      <c r="B81" s="41"/>
      <c r="C81" s="41"/>
      <c r="D81" s="41"/>
      <c r="E81" s="41"/>
    </row>
    <row r="82" spans="2:5">
      <c r="B82" s="41"/>
      <c r="C82" s="41"/>
      <c r="D82" s="41"/>
      <c r="E82" s="41"/>
    </row>
    <row r="83" spans="2:5">
      <c r="B83" s="41"/>
      <c r="C83" s="41"/>
      <c r="D83" s="41"/>
      <c r="E83" s="41"/>
    </row>
    <row r="84" spans="2:5">
      <c r="B84" s="41"/>
      <c r="C84" s="41"/>
      <c r="D84" s="41"/>
      <c r="E84" s="41"/>
    </row>
    <row r="85" spans="2:5">
      <c r="B85" s="41"/>
      <c r="C85" s="41"/>
      <c r="D85" s="41"/>
      <c r="E85" s="41"/>
    </row>
    <row r="86" spans="2:5">
      <c r="B86" s="41"/>
      <c r="C86" s="41"/>
      <c r="D86" s="41"/>
      <c r="E86" s="41"/>
    </row>
    <row r="87" spans="2:5">
      <c r="B87" s="41"/>
      <c r="C87" s="41"/>
      <c r="D87" s="41"/>
      <c r="E87" s="41"/>
    </row>
    <row r="88" spans="2:5">
      <c r="B88" s="41"/>
      <c r="C88" s="41"/>
      <c r="D88" s="41"/>
      <c r="E88" s="41"/>
    </row>
    <row r="89" spans="2:5">
      <c r="B89" s="41"/>
      <c r="C89" s="41"/>
      <c r="D89" s="41"/>
      <c r="E89" s="41"/>
    </row>
    <row r="90" spans="2:5">
      <c r="B90" s="41"/>
      <c r="C90" s="41"/>
      <c r="D90" s="41"/>
      <c r="E90" s="41"/>
    </row>
    <row r="91" spans="2:5">
      <c r="B91" s="41"/>
      <c r="C91" s="41"/>
      <c r="D91" s="41"/>
      <c r="E91" s="41"/>
    </row>
    <row r="92" spans="2:5">
      <c r="B92" s="41"/>
      <c r="C92" s="41"/>
      <c r="D92" s="41"/>
      <c r="E92" s="41"/>
    </row>
    <row r="93" spans="2:5">
      <c r="B93" s="41"/>
      <c r="C93" s="41"/>
      <c r="D93" s="41"/>
      <c r="E93" s="41"/>
    </row>
    <row r="94" spans="2:5">
      <c r="B94" s="41"/>
      <c r="C94" s="41"/>
      <c r="D94" s="41"/>
      <c r="E94" s="41"/>
    </row>
    <row r="95" spans="2:5">
      <c r="B95" s="41"/>
      <c r="C95" s="41"/>
      <c r="D95" s="41"/>
      <c r="E95" s="41"/>
    </row>
    <row r="96" spans="2:5">
      <c r="B96" s="41"/>
      <c r="C96" s="41"/>
      <c r="D96" s="41"/>
      <c r="E96" s="41"/>
    </row>
    <row r="97" spans="2:5">
      <c r="B97" s="41"/>
      <c r="C97" s="41"/>
      <c r="D97" s="41"/>
      <c r="E97" s="41"/>
    </row>
    <row r="98" spans="2:5">
      <c r="B98" s="41"/>
      <c r="C98" s="41"/>
      <c r="D98" s="41"/>
      <c r="E98" s="41"/>
    </row>
  </sheetData>
  <mergeCells count="17">
    <mergeCell ref="B1:F1"/>
    <mergeCell ref="B3:F3"/>
    <mergeCell ref="B5:F5"/>
    <mergeCell ref="B6:F6"/>
    <mergeCell ref="B7:F7"/>
    <mergeCell ref="B35:H35"/>
    <mergeCell ref="B36:H36"/>
    <mergeCell ref="B20:B23"/>
    <mergeCell ref="C20:C23"/>
    <mergeCell ref="C10:C11"/>
    <mergeCell ref="B10:B11"/>
    <mergeCell ref="E10:E11"/>
    <mergeCell ref="D10:D11"/>
    <mergeCell ref="C16:C19"/>
    <mergeCell ref="B16:B19"/>
    <mergeCell ref="C12:C15"/>
    <mergeCell ref="B12:B15"/>
  </mergeCells>
  <pageMargins left="0.66929133858267698" right="0.23622047244094499" top="0.511811023622047" bottom="0.511811023622047" header="0.511811023622047" footer="0.27559055118110198"/>
  <pageSetup paperSize="9" scale="80" firstPageNumber="168" fitToHeight="0" orientation="portrait" useFirstPageNumber="1" r:id="rId1"/>
  <headerFooter alignWithMargins="0">
    <oddHeader>&amp;CDRAFT</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Foaie42">
    <tabColor rgb="FF7030A0"/>
    <pageSetUpPr fitToPage="1"/>
  </sheetPr>
  <dimension ref="B1:N92"/>
  <sheetViews>
    <sheetView topLeftCell="B4" zoomScale="115" zoomScaleNormal="115" workbookViewId="0">
      <selection activeCell="C14" sqref="C14:C17"/>
    </sheetView>
  </sheetViews>
  <sheetFormatPr defaultColWidth="10.28515625" defaultRowHeight="12.75"/>
  <cols>
    <col min="1" max="1" width="4.7109375" style="8" customWidth="1"/>
    <col min="2" max="2" width="4.140625" style="40" customWidth="1"/>
    <col min="3" max="4" width="36.7109375" style="40" customWidth="1"/>
    <col min="5" max="5" width="8.42578125" style="40" customWidth="1"/>
    <col min="6" max="6" width="10.140625" style="8" customWidth="1"/>
    <col min="7" max="16384" width="10.28515625" style="8"/>
  </cols>
  <sheetData>
    <row r="1" spans="2:14" ht="36" customHeight="1">
      <c r="B1" s="1722" t="s">
        <v>481</v>
      </c>
      <c r="C1" s="1722"/>
      <c r="D1" s="1722"/>
      <c r="E1" s="1722"/>
      <c r="F1" s="1722"/>
      <c r="G1" s="1722"/>
      <c r="H1" s="1722"/>
      <c r="I1" s="1722"/>
    </row>
    <row r="2" spans="2:14">
      <c r="B2" s="41"/>
      <c r="C2" s="8"/>
      <c r="D2" s="8"/>
      <c r="E2" s="8"/>
    </row>
    <row r="3" spans="2:14" s="39" customFormat="1" ht="12.75" customHeight="1">
      <c r="B3" s="42"/>
      <c r="C3" s="43" t="s">
        <v>633</v>
      </c>
      <c r="D3" s="43"/>
      <c r="E3" s="44"/>
    </row>
    <row r="4" spans="2:14" s="39" customFormat="1">
      <c r="B4" s="42"/>
      <c r="C4" s="45"/>
      <c r="D4" s="45"/>
      <c r="E4" s="45"/>
    </row>
    <row r="5" spans="2:14" s="39" customFormat="1">
      <c r="B5" s="42"/>
      <c r="C5" s="43" t="s">
        <v>634</v>
      </c>
      <c r="D5" s="44"/>
      <c r="E5" s="44"/>
    </row>
    <row r="6" spans="2:14" s="39" customFormat="1">
      <c r="B6" s="42"/>
      <c r="C6" s="43" t="s">
        <v>635</v>
      </c>
      <c r="D6" s="44"/>
      <c r="E6" s="44"/>
    </row>
    <row r="7" spans="2:14" s="39" customFormat="1">
      <c r="B7" s="42"/>
      <c r="C7" s="45"/>
      <c r="D7" s="45"/>
      <c r="E7" s="45"/>
    </row>
    <row r="8" spans="2:14" ht="19.5" customHeight="1">
      <c r="B8" s="1723" t="s">
        <v>17</v>
      </c>
      <c r="C8" s="1723" t="s">
        <v>2</v>
      </c>
      <c r="D8" s="1637" t="s">
        <v>913</v>
      </c>
      <c r="E8" s="1723" t="s">
        <v>3</v>
      </c>
      <c r="F8" s="1116" t="s">
        <v>2637</v>
      </c>
    </row>
    <row r="9" spans="2:14" ht="19.5" customHeight="1">
      <c r="B9" s="1714"/>
      <c r="C9" s="1714"/>
      <c r="D9" s="1117"/>
      <c r="E9" s="1714"/>
      <c r="F9" s="1638"/>
      <c r="N9" s="771"/>
    </row>
    <row r="10" spans="2:14">
      <c r="B10" s="1402" t="s">
        <v>40</v>
      </c>
      <c r="C10" s="1620" t="s">
        <v>916</v>
      </c>
      <c r="D10" s="481" t="s">
        <v>638</v>
      </c>
      <c r="E10" s="52" t="s">
        <v>7</v>
      </c>
      <c r="F10" s="496">
        <f>[1]VIII_CII_H!$T$14</f>
        <v>1.817725</v>
      </c>
      <c r="G10" s="771"/>
      <c r="N10" s="771"/>
    </row>
    <row r="11" spans="2:14">
      <c r="B11" s="1389"/>
      <c r="C11" s="1625"/>
      <c r="D11" s="486" t="s">
        <v>89</v>
      </c>
      <c r="E11" s="52" t="s">
        <v>7</v>
      </c>
      <c r="F11" s="496">
        <f>[1]VIII_CII_H!$T$15</f>
        <v>1.7221204000000008</v>
      </c>
      <c r="G11" s="771"/>
      <c r="N11" s="771"/>
    </row>
    <row r="12" spans="2:14">
      <c r="B12" s="1389"/>
      <c r="C12" s="1625"/>
      <c r="D12" s="486" t="s">
        <v>90</v>
      </c>
      <c r="E12" s="52" t="s">
        <v>7</v>
      </c>
      <c r="F12" s="496">
        <f>[1]VIII_CII_H!$T$16</f>
        <v>1.5655640000000004</v>
      </c>
      <c r="G12" s="771"/>
      <c r="N12" s="771"/>
    </row>
    <row r="13" spans="2:14">
      <c r="B13" s="1390"/>
      <c r="C13" s="1621"/>
      <c r="D13" s="487" t="s">
        <v>34</v>
      </c>
      <c r="E13" s="53" t="s">
        <v>7</v>
      </c>
      <c r="F13" s="496">
        <f>[1]VIII_CII_H!$T$17</f>
        <v>1.4858</v>
      </c>
      <c r="G13" s="771"/>
      <c r="N13" s="771"/>
    </row>
    <row r="14" spans="2:14" ht="15" customHeight="1">
      <c r="B14" s="1402" t="s">
        <v>41</v>
      </c>
      <c r="C14" s="1620" t="s">
        <v>915</v>
      </c>
      <c r="D14" s="486" t="s">
        <v>89</v>
      </c>
      <c r="E14" s="52" t="s">
        <v>32</v>
      </c>
      <c r="F14" s="496">
        <f>[1]VIII_CII_H!$T$18</f>
        <v>1.4819805000000001</v>
      </c>
      <c r="G14" s="771"/>
      <c r="H14" s="367"/>
      <c r="N14" s="771"/>
    </row>
    <row r="15" spans="2:14">
      <c r="B15" s="1389"/>
      <c r="C15" s="1625"/>
      <c r="D15" s="486" t="s">
        <v>90</v>
      </c>
      <c r="E15" s="52" t="s">
        <v>32</v>
      </c>
      <c r="F15" s="496">
        <f>[1]VIII_CII_H!$T$19</f>
        <v>1.4040346320000006</v>
      </c>
      <c r="G15" s="771"/>
      <c r="H15" s="782"/>
      <c r="I15" s="782"/>
      <c r="J15" s="782"/>
      <c r="K15" s="782"/>
      <c r="L15" s="782"/>
      <c r="M15" s="782"/>
      <c r="N15" s="771"/>
    </row>
    <row r="16" spans="2:14">
      <c r="B16" s="1389"/>
      <c r="C16" s="1625"/>
      <c r="D16" s="486" t="s">
        <v>485</v>
      </c>
      <c r="E16" s="52" t="s">
        <v>32</v>
      </c>
      <c r="F16" s="496">
        <f>[1]VIII_CII_H!$T$20</f>
        <v>1.3261248000000003</v>
      </c>
      <c r="G16" s="771"/>
      <c r="N16" s="771"/>
    </row>
    <row r="17" spans="2:14">
      <c r="B17" s="1390"/>
      <c r="C17" s="1621"/>
      <c r="D17" s="487" t="s">
        <v>883</v>
      </c>
      <c r="E17" s="55" t="s">
        <v>32</v>
      </c>
      <c r="F17" s="496">
        <f>[1]VIII_CII_H!$T$21</f>
        <v>1.2959856000000001</v>
      </c>
      <c r="G17" s="771"/>
      <c r="H17" s="782"/>
      <c r="I17" s="782"/>
      <c r="J17" s="782"/>
      <c r="K17" s="782"/>
      <c r="L17" s="782"/>
      <c r="M17" s="782"/>
      <c r="N17" s="771"/>
    </row>
    <row r="18" spans="2:14">
      <c r="B18" s="1402" t="s">
        <v>42</v>
      </c>
      <c r="C18" s="1620" t="s">
        <v>917</v>
      </c>
      <c r="D18" s="428" t="s">
        <v>861</v>
      </c>
      <c r="E18" s="56" t="s">
        <v>33</v>
      </c>
      <c r="F18" s="496">
        <f>[1]VIII_CII_H!$T$28</f>
        <v>1.4301111825000001</v>
      </c>
      <c r="G18" s="771"/>
      <c r="N18" s="771"/>
    </row>
    <row r="19" spans="2:14">
      <c r="B19" s="1389"/>
      <c r="C19" s="1625"/>
      <c r="D19" s="428" t="s">
        <v>799</v>
      </c>
      <c r="E19" s="56" t="s">
        <v>33</v>
      </c>
      <c r="F19" s="496">
        <f>[1]VIII_CII_H!$T$29</f>
        <v>1.3548934198800004</v>
      </c>
      <c r="G19" s="771"/>
      <c r="N19" s="771"/>
    </row>
    <row r="20" spans="2:14">
      <c r="B20" s="1389"/>
      <c r="C20" s="1625"/>
      <c r="D20" s="428" t="s">
        <v>869</v>
      </c>
      <c r="E20" s="56" t="s">
        <v>33</v>
      </c>
      <c r="F20" s="496">
        <f>[1]VIII_CII_H!$T$30</f>
        <v>1.2797104320000003</v>
      </c>
      <c r="G20" s="771"/>
      <c r="N20" s="771"/>
    </row>
    <row r="21" spans="2:14">
      <c r="B21" s="1390"/>
      <c r="C21" s="1621"/>
      <c r="D21" s="428" t="s">
        <v>34</v>
      </c>
      <c r="E21" s="57" t="s">
        <v>33</v>
      </c>
      <c r="F21" s="496">
        <f>[1]VIII_CII_H!$T$31</f>
        <v>1.2441461760000001</v>
      </c>
      <c r="G21" s="771"/>
    </row>
    <row r="22" spans="2:14" ht="39.75" customHeight="1">
      <c r="B22" s="1721" t="s">
        <v>636</v>
      </c>
      <c r="C22" s="1721"/>
      <c r="D22" s="1721"/>
      <c r="E22" s="1721"/>
      <c r="F22" s="1721"/>
      <c r="G22" s="724"/>
      <c r="H22" s="724"/>
      <c r="I22" s="724"/>
      <c r="J22" s="724"/>
    </row>
    <row r="23" spans="2:14">
      <c r="B23" s="58" t="s">
        <v>12</v>
      </c>
      <c r="C23" s="59"/>
      <c r="D23" s="59"/>
      <c r="E23" s="60"/>
    </row>
    <row r="24" spans="2:14" s="39" customFormat="1" ht="25.5" customHeight="1">
      <c r="B24" s="1582" t="s">
        <v>2800</v>
      </c>
      <c r="C24" s="1582"/>
      <c r="D24" s="1582"/>
      <c r="E24" s="1582"/>
      <c r="F24" s="1582"/>
      <c r="G24" s="128"/>
      <c r="H24" s="128"/>
      <c r="I24" s="128"/>
      <c r="J24" s="128"/>
    </row>
    <row r="25" spans="2:14">
      <c r="B25" s="61"/>
      <c r="C25" s="59"/>
      <c r="D25" s="59"/>
      <c r="E25" s="60"/>
    </row>
    <row r="26" spans="2:14">
      <c r="B26" s="39"/>
      <c r="C26" s="59"/>
      <c r="D26" s="59"/>
      <c r="E26" s="60"/>
    </row>
    <row r="27" spans="2:14">
      <c r="B27" s="58"/>
      <c r="C27" s="59"/>
      <c r="D27" s="59"/>
      <c r="E27" s="60"/>
    </row>
    <row r="28" spans="2:14">
      <c r="B28" s="41"/>
      <c r="C28" s="41"/>
      <c r="D28" s="41"/>
      <c r="E28" s="41"/>
    </row>
    <row r="29" spans="2:14">
      <c r="B29" s="41"/>
      <c r="C29" s="41"/>
      <c r="D29" s="41"/>
      <c r="E29" s="41"/>
    </row>
    <row r="30" spans="2:14">
      <c r="B30" s="41"/>
      <c r="C30" s="41"/>
      <c r="D30" s="41"/>
      <c r="E30" s="41"/>
    </row>
    <row r="31" spans="2:14">
      <c r="B31" s="41"/>
      <c r="C31" s="41"/>
      <c r="D31" s="41"/>
      <c r="E31" s="41"/>
    </row>
    <row r="32" spans="2:14">
      <c r="B32" s="41"/>
      <c r="C32" s="41"/>
      <c r="D32" s="41"/>
      <c r="E32" s="41"/>
    </row>
    <row r="33" spans="2:5">
      <c r="B33" s="41"/>
      <c r="C33" s="41"/>
      <c r="D33" s="41"/>
      <c r="E33" s="41"/>
    </row>
    <row r="34" spans="2:5">
      <c r="B34" s="41"/>
      <c r="C34" s="41"/>
      <c r="D34" s="41"/>
      <c r="E34" s="41"/>
    </row>
    <row r="35" spans="2:5">
      <c r="B35" s="41"/>
      <c r="C35" s="41"/>
      <c r="D35" s="41"/>
      <c r="E35" s="41"/>
    </row>
    <row r="36" spans="2:5">
      <c r="B36" s="41"/>
      <c r="C36" s="41"/>
      <c r="D36" s="41"/>
      <c r="E36" s="41"/>
    </row>
    <row r="37" spans="2:5">
      <c r="B37" s="41"/>
      <c r="C37" s="41"/>
      <c r="D37" s="41"/>
      <c r="E37" s="41"/>
    </row>
    <row r="38" spans="2:5">
      <c r="B38" s="41"/>
      <c r="C38" s="41"/>
      <c r="D38" s="41"/>
      <c r="E38" s="41"/>
    </row>
    <row r="39" spans="2:5">
      <c r="B39" s="41"/>
      <c r="C39" s="41"/>
      <c r="D39" s="41"/>
      <c r="E39" s="41"/>
    </row>
    <row r="40" spans="2:5">
      <c r="B40" s="41"/>
      <c r="C40" s="41"/>
      <c r="D40" s="41"/>
      <c r="E40" s="41"/>
    </row>
    <row r="41" spans="2:5">
      <c r="B41" s="41"/>
      <c r="C41" s="41"/>
      <c r="D41" s="41"/>
      <c r="E41" s="41"/>
    </row>
    <row r="42" spans="2:5">
      <c r="B42" s="41"/>
      <c r="C42" s="41"/>
      <c r="D42" s="41"/>
      <c r="E42" s="41"/>
    </row>
    <row r="43" spans="2:5">
      <c r="B43" s="41"/>
      <c r="C43" s="41"/>
      <c r="D43" s="41"/>
      <c r="E43" s="41"/>
    </row>
    <row r="44" spans="2:5">
      <c r="B44" s="41"/>
      <c r="C44" s="41"/>
      <c r="D44" s="41"/>
      <c r="E44" s="41"/>
    </row>
    <row r="45" spans="2:5">
      <c r="B45" s="41"/>
      <c r="C45" s="41"/>
      <c r="D45" s="41"/>
      <c r="E45" s="41"/>
    </row>
    <row r="46" spans="2:5">
      <c r="B46" s="41"/>
      <c r="C46" s="41"/>
      <c r="D46" s="41"/>
      <c r="E46" s="41"/>
    </row>
    <row r="47" spans="2:5">
      <c r="B47" s="41"/>
      <c r="C47" s="41"/>
      <c r="D47" s="41"/>
      <c r="E47" s="41"/>
    </row>
    <row r="48" spans="2:5">
      <c r="B48" s="41"/>
      <c r="C48" s="41"/>
      <c r="D48" s="41"/>
      <c r="E48" s="41"/>
    </row>
    <row r="49" spans="2:5">
      <c r="B49" s="41"/>
      <c r="C49" s="41"/>
      <c r="D49" s="41"/>
      <c r="E49" s="41"/>
    </row>
    <row r="50" spans="2:5">
      <c r="B50" s="41"/>
      <c r="C50" s="41"/>
      <c r="D50" s="41"/>
      <c r="E50" s="41"/>
    </row>
    <row r="51" spans="2:5">
      <c r="B51" s="41"/>
      <c r="C51" s="41"/>
      <c r="D51" s="41"/>
      <c r="E51" s="41"/>
    </row>
    <row r="52" spans="2:5">
      <c r="B52" s="41"/>
      <c r="C52" s="41"/>
      <c r="D52" s="41"/>
      <c r="E52" s="41"/>
    </row>
    <row r="53" spans="2:5">
      <c r="B53" s="41"/>
      <c r="C53" s="41"/>
      <c r="D53" s="41"/>
      <c r="E53" s="41"/>
    </row>
    <row r="54" spans="2:5">
      <c r="B54" s="41"/>
      <c r="C54" s="41"/>
      <c r="D54" s="41"/>
      <c r="E54" s="41"/>
    </row>
    <row r="55" spans="2:5">
      <c r="B55" s="41"/>
      <c r="C55" s="41"/>
      <c r="D55" s="41"/>
      <c r="E55" s="41"/>
    </row>
    <row r="56" spans="2:5">
      <c r="B56" s="41"/>
      <c r="C56" s="41"/>
      <c r="D56" s="41"/>
      <c r="E56" s="41"/>
    </row>
    <row r="57" spans="2:5">
      <c r="B57" s="41"/>
      <c r="C57" s="41"/>
      <c r="D57" s="41"/>
      <c r="E57" s="41"/>
    </row>
    <row r="58" spans="2:5">
      <c r="B58" s="41"/>
      <c r="C58" s="41"/>
      <c r="D58" s="41"/>
      <c r="E58" s="41"/>
    </row>
    <row r="59" spans="2:5">
      <c r="B59" s="41"/>
      <c r="C59" s="41"/>
      <c r="D59" s="41"/>
      <c r="E59" s="41"/>
    </row>
    <row r="60" spans="2:5">
      <c r="B60" s="41"/>
      <c r="C60" s="41"/>
      <c r="D60" s="41"/>
      <c r="E60" s="41"/>
    </row>
    <row r="61" spans="2:5">
      <c r="B61" s="41"/>
      <c r="C61" s="41"/>
      <c r="D61" s="41"/>
      <c r="E61" s="41"/>
    </row>
    <row r="62" spans="2:5">
      <c r="B62" s="41"/>
      <c r="C62" s="41"/>
      <c r="D62" s="41"/>
      <c r="E62" s="41"/>
    </row>
    <row r="63" spans="2:5">
      <c r="B63" s="41"/>
      <c r="C63" s="41"/>
      <c r="D63" s="41"/>
      <c r="E63" s="41"/>
    </row>
    <row r="64" spans="2:5">
      <c r="B64" s="41"/>
      <c r="C64" s="41"/>
      <c r="D64" s="41"/>
      <c r="E64" s="41"/>
    </row>
    <row r="65" spans="2:5">
      <c r="B65" s="41"/>
      <c r="C65" s="41"/>
      <c r="D65" s="41"/>
      <c r="E65" s="41"/>
    </row>
    <row r="66" spans="2:5">
      <c r="B66" s="41"/>
      <c r="C66" s="41"/>
      <c r="D66" s="41"/>
      <c r="E66" s="41"/>
    </row>
    <row r="67" spans="2:5">
      <c r="B67" s="41"/>
      <c r="C67" s="41"/>
      <c r="D67" s="41"/>
      <c r="E67" s="41"/>
    </row>
    <row r="68" spans="2:5">
      <c r="B68" s="41"/>
      <c r="C68" s="41"/>
      <c r="D68" s="41"/>
      <c r="E68" s="41"/>
    </row>
    <row r="69" spans="2:5">
      <c r="B69" s="41"/>
      <c r="C69" s="41"/>
      <c r="D69" s="41"/>
      <c r="E69" s="41"/>
    </row>
    <row r="70" spans="2:5">
      <c r="B70" s="41"/>
      <c r="C70" s="41"/>
      <c r="D70" s="41"/>
      <c r="E70" s="41"/>
    </row>
    <row r="71" spans="2:5">
      <c r="B71" s="41"/>
      <c r="C71" s="41"/>
      <c r="D71" s="41"/>
      <c r="E71" s="41"/>
    </row>
    <row r="72" spans="2:5">
      <c r="B72" s="41"/>
      <c r="C72" s="41"/>
      <c r="D72" s="41"/>
      <c r="E72" s="41"/>
    </row>
    <row r="73" spans="2:5">
      <c r="B73" s="41"/>
      <c r="C73" s="41"/>
      <c r="D73" s="41"/>
      <c r="E73" s="41"/>
    </row>
    <row r="74" spans="2:5">
      <c r="B74" s="41"/>
      <c r="C74" s="41"/>
      <c r="D74" s="41"/>
      <c r="E74" s="41"/>
    </row>
    <row r="75" spans="2:5">
      <c r="B75" s="41"/>
      <c r="C75" s="41"/>
      <c r="D75" s="41"/>
      <c r="E75" s="41"/>
    </row>
    <row r="76" spans="2:5">
      <c r="B76" s="41"/>
      <c r="C76" s="41"/>
      <c r="D76" s="41"/>
      <c r="E76" s="41"/>
    </row>
    <row r="77" spans="2:5">
      <c r="B77" s="41"/>
      <c r="C77" s="41"/>
      <c r="D77" s="41"/>
      <c r="E77" s="41"/>
    </row>
    <row r="78" spans="2:5">
      <c r="B78" s="41"/>
      <c r="C78" s="41"/>
      <c r="D78" s="41"/>
      <c r="E78" s="41"/>
    </row>
    <row r="79" spans="2:5">
      <c r="B79" s="41"/>
      <c r="C79" s="41"/>
      <c r="D79" s="41"/>
      <c r="E79" s="41"/>
    </row>
    <row r="80" spans="2:5">
      <c r="B80" s="41"/>
      <c r="C80" s="41"/>
      <c r="D80" s="41"/>
      <c r="E80" s="41"/>
    </row>
    <row r="81" spans="2:5">
      <c r="B81" s="41"/>
      <c r="C81" s="41"/>
      <c r="D81" s="41"/>
      <c r="E81" s="41"/>
    </row>
    <row r="82" spans="2:5">
      <c r="B82" s="41"/>
      <c r="C82" s="41"/>
      <c r="D82" s="41"/>
      <c r="E82" s="41"/>
    </row>
    <row r="83" spans="2:5">
      <c r="B83" s="41"/>
      <c r="C83" s="41"/>
      <c r="D83" s="41"/>
      <c r="E83" s="41"/>
    </row>
    <row r="84" spans="2:5">
      <c r="B84" s="41"/>
      <c r="C84" s="41"/>
      <c r="D84" s="41"/>
      <c r="E84" s="41"/>
    </row>
    <row r="85" spans="2:5">
      <c r="B85" s="41"/>
      <c r="C85" s="41"/>
      <c r="D85" s="41"/>
      <c r="E85" s="41"/>
    </row>
    <row r="86" spans="2:5">
      <c r="B86" s="41"/>
      <c r="C86" s="41"/>
      <c r="D86" s="41"/>
      <c r="E86" s="41"/>
    </row>
    <row r="87" spans="2:5">
      <c r="B87" s="41"/>
      <c r="C87" s="41"/>
      <c r="D87" s="41"/>
      <c r="E87" s="41"/>
    </row>
    <row r="88" spans="2:5">
      <c r="B88" s="41"/>
      <c r="C88" s="41"/>
      <c r="D88" s="41"/>
      <c r="E88" s="41"/>
    </row>
    <row r="89" spans="2:5">
      <c r="B89" s="41"/>
      <c r="C89" s="41"/>
      <c r="D89" s="41"/>
      <c r="E89" s="41"/>
    </row>
    <row r="90" spans="2:5">
      <c r="B90" s="41"/>
      <c r="C90" s="41"/>
      <c r="D90" s="41"/>
      <c r="E90" s="41"/>
    </row>
    <row r="91" spans="2:5">
      <c r="B91" s="41"/>
      <c r="C91" s="41"/>
      <c r="D91" s="41"/>
      <c r="E91" s="41"/>
    </row>
    <row r="92" spans="2:5">
      <c r="B92" s="41"/>
      <c r="C92" s="41"/>
      <c r="D92" s="41"/>
      <c r="E92" s="41"/>
    </row>
  </sheetData>
  <mergeCells count="14">
    <mergeCell ref="B22:F22"/>
    <mergeCell ref="B24:F24"/>
    <mergeCell ref="B18:B21"/>
    <mergeCell ref="C18:C21"/>
    <mergeCell ref="B1:I1"/>
    <mergeCell ref="F8:F9"/>
    <mergeCell ref="E8:E9"/>
    <mergeCell ref="D8:D9"/>
    <mergeCell ref="C8:C9"/>
    <mergeCell ref="B8:B9"/>
    <mergeCell ref="C14:C17"/>
    <mergeCell ref="B14:B17"/>
    <mergeCell ref="B10:B13"/>
    <mergeCell ref="C10:C13"/>
  </mergeCells>
  <pageMargins left="0.55118110236220497" right="0.196850393700787" top="0.98425196850393704" bottom="0.56000000000000005" header="0.511811023622047" footer="0.511811023622047"/>
  <pageSetup paperSize="9" scale="74" firstPageNumber="169" fitToHeight="0" orientation="portrait" useFirstPageNumber="1" r:id="rId1"/>
  <headerFooter alignWithMargins="0">
    <oddHeader>&amp;CDRAFT</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Foaie43">
    <tabColor rgb="FFFF0000"/>
  </sheetPr>
  <dimension ref="A1:O39"/>
  <sheetViews>
    <sheetView topLeftCell="A16" zoomScale="115" zoomScaleNormal="115" workbookViewId="0">
      <selection activeCell="M29" sqref="M29"/>
    </sheetView>
  </sheetViews>
  <sheetFormatPr defaultColWidth="9.140625" defaultRowHeight="12.75"/>
  <cols>
    <col min="1" max="1" width="9.140625" style="37"/>
    <col min="2" max="2" width="6.42578125" style="37" customWidth="1"/>
    <col min="3" max="3" width="27" style="37" customWidth="1"/>
    <col min="4" max="4" width="11.85546875" style="37" bestFit="1" customWidth="1"/>
    <col min="5" max="5" width="11" style="37" customWidth="1"/>
    <col min="6" max="7" width="9.7109375" style="37" bestFit="1" customWidth="1"/>
    <col min="8" max="8" width="9.140625" style="37"/>
    <col min="9" max="12" width="0" style="37" hidden="1" customWidth="1"/>
    <col min="13" max="16384" width="9.140625" style="37"/>
  </cols>
  <sheetData>
    <row r="1" spans="1:12" ht="36.75" customHeight="1">
      <c r="A1" s="707"/>
      <c r="B1" s="1615" t="s">
        <v>481</v>
      </c>
      <c r="C1" s="1615"/>
      <c r="D1" s="1615"/>
      <c r="E1" s="1615"/>
      <c r="F1" s="1615"/>
      <c r="G1" s="1615"/>
      <c r="H1" s="707"/>
    </row>
    <row r="3" spans="1:12" ht="39" customHeight="1">
      <c r="A3" s="38"/>
      <c r="B3" s="1725" t="s">
        <v>1176</v>
      </c>
      <c r="C3" s="1725"/>
      <c r="D3" s="1725"/>
      <c r="E3" s="1725"/>
      <c r="F3" s="1725"/>
      <c r="G3" s="1725"/>
      <c r="H3" s="38"/>
    </row>
    <row r="4" spans="1:12">
      <c r="C4" s="661"/>
      <c r="D4" s="661"/>
      <c r="E4" s="661"/>
      <c r="F4" s="661"/>
      <c r="G4" s="661"/>
      <c r="H4" s="661"/>
    </row>
    <row r="6" spans="1:12">
      <c r="B6" s="1728" t="s">
        <v>17</v>
      </c>
      <c r="C6" s="1727" t="s">
        <v>637</v>
      </c>
      <c r="D6" s="1727" t="s">
        <v>816</v>
      </c>
      <c r="E6" s="1727"/>
      <c r="F6" s="1727"/>
      <c r="G6" s="1727"/>
    </row>
    <row r="7" spans="1:12" ht="14.25" customHeight="1">
      <c r="B7" s="1728"/>
      <c r="C7" s="1727"/>
      <c r="D7" s="874" t="s">
        <v>5</v>
      </c>
      <c r="E7" s="874" t="s">
        <v>6</v>
      </c>
      <c r="F7" s="874" t="s">
        <v>1189</v>
      </c>
      <c r="G7" s="874" t="s">
        <v>1189</v>
      </c>
    </row>
    <row r="8" spans="1:12" ht="14.25">
      <c r="B8" s="1729" t="s">
        <v>2904</v>
      </c>
      <c r="C8" s="1729"/>
      <c r="D8" s="1729"/>
      <c r="E8" s="1729"/>
      <c r="F8" s="1729"/>
      <c r="G8" s="1729"/>
    </row>
    <row r="9" spans="1:12" ht="15">
      <c r="B9" s="389">
        <v>1</v>
      </c>
      <c r="C9" s="875" t="s">
        <v>2908</v>
      </c>
      <c r="D9" s="824" t="s">
        <v>324</v>
      </c>
      <c r="E9" s="824" t="s">
        <v>324</v>
      </c>
      <c r="F9" s="824" t="s">
        <v>324</v>
      </c>
      <c r="G9" s="824" t="s">
        <v>324</v>
      </c>
    </row>
    <row r="10" spans="1:12" ht="15">
      <c r="B10" s="389"/>
      <c r="C10" s="875"/>
      <c r="D10" s="1727" t="s">
        <v>2694</v>
      </c>
      <c r="E10" s="1727"/>
      <c r="F10" s="1727"/>
      <c r="G10" s="1727"/>
    </row>
    <row r="11" spans="1:12" ht="15.75">
      <c r="B11" s="389">
        <v>2</v>
      </c>
      <c r="C11" s="875" t="s">
        <v>2909</v>
      </c>
      <c r="D11" s="824" t="s">
        <v>324</v>
      </c>
      <c r="E11" s="824" t="s">
        <v>324</v>
      </c>
      <c r="F11" s="824" t="s">
        <v>324</v>
      </c>
      <c r="G11" s="824" t="s">
        <v>324</v>
      </c>
      <c r="I11" s="819"/>
    </row>
    <row r="12" spans="1:12" ht="30">
      <c r="B12" s="389">
        <v>3</v>
      </c>
      <c r="C12" s="876" t="s">
        <v>1174</v>
      </c>
      <c r="D12" s="877">
        <v>2.4277456647398843</v>
      </c>
      <c r="E12" s="877">
        <v>2.6705202312138727</v>
      </c>
      <c r="F12" s="878">
        <v>2.9375722543352603</v>
      </c>
      <c r="G12" s="878" t="s">
        <v>324</v>
      </c>
      <c r="I12" s="822">
        <v>10500</v>
      </c>
      <c r="J12" s="821">
        <v>11550</v>
      </c>
      <c r="K12" s="821">
        <v>12705</v>
      </c>
      <c r="L12" s="821"/>
    </row>
    <row r="13" spans="1:12" ht="30">
      <c r="B13" s="389">
        <v>4</v>
      </c>
      <c r="C13" s="876" t="s">
        <v>2911</v>
      </c>
      <c r="D13" s="877">
        <v>2.0809248554913293</v>
      </c>
      <c r="E13" s="877">
        <v>2.2890173410404624</v>
      </c>
      <c r="F13" s="877" t="s">
        <v>324</v>
      </c>
      <c r="G13" s="877" t="s">
        <v>324</v>
      </c>
      <c r="I13" s="822">
        <v>9000</v>
      </c>
      <c r="J13" s="822">
        <v>9900</v>
      </c>
      <c r="K13" s="822"/>
      <c r="L13" s="822"/>
    </row>
    <row r="14" spans="1:12" ht="30">
      <c r="B14" s="389">
        <v>5</v>
      </c>
      <c r="C14" s="876" t="s">
        <v>2912</v>
      </c>
      <c r="D14" s="877">
        <v>2.1965317919075145</v>
      </c>
      <c r="E14" s="877">
        <v>2.4161849710982657</v>
      </c>
      <c r="F14" s="877">
        <v>2.6578034682080927</v>
      </c>
      <c r="G14" s="877" t="s">
        <v>324</v>
      </c>
      <c r="I14" s="822">
        <v>9500</v>
      </c>
      <c r="J14" s="822">
        <v>10450</v>
      </c>
      <c r="K14" s="822">
        <v>11495</v>
      </c>
      <c r="L14" s="822"/>
    </row>
    <row r="15" spans="1:12" ht="30.75" customHeight="1">
      <c r="B15" s="389">
        <v>6</v>
      </c>
      <c r="C15" s="876" t="s">
        <v>1175</v>
      </c>
      <c r="D15" s="877">
        <v>2.3121387283236996</v>
      </c>
      <c r="E15" s="877">
        <v>2.5433526011560694</v>
      </c>
      <c r="F15" s="877">
        <v>2.7976878612716765</v>
      </c>
      <c r="G15" s="877" t="s">
        <v>324</v>
      </c>
      <c r="I15" s="822">
        <v>10000</v>
      </c>
      <c r="J15" s="822">
        <v>11000</v>
      </c>
      <c r="K15" s="822">
        <v>12100</v>
      </c>
      <c r="L15" s="822"/>
    </row>
    <row r="16" spans="1:12" ht="15" customHeight="1">
      <c r="B16" s="1724" t="s">
        <v>2905</v>
      </c>
      <c r="C16" s="1724"/>
      <c r="D16" s="1724"/>
      <c r="E16" s="1724"/>
      <c r="F16" s="1724"/>
      <c r="G16" s="1724"/>
      <c r="I16" s="823"/>
      <c r="J16" s="821"/>
      <c r="K16" s="821"/>
      <c r="L16" s="821"/>
    </row>
    <row r="17" spans="2:15" ht="15.75">
      <c r="B17" s="389">
        <v>7</v>
      </c>
      <c r="C17" s="876" t="s">
        <v>2910</v>
      </c>
      <c r="D17" s="877" t="s">
        <v>324</v>
      </c>
      <c r="E17" s="877" t="s">
        <v>324</v>
      </c>
      <c r="F17" s="877">
        <v>4.3930635838150289</v>
      </c>
      <c r="G17" s="877" t="s">
        <v>324</v>
      </c>
      <c r="I17" s="822"/>
      <c r="J17" s="822"/>
      <c r="K17" s="822">
        <v>19000</v>
      </c>
      <c r="L17" s="822"/>
    </row>
    <row r="18" spans="2:15" ht="15.75">
      <c r="B18" s="389">
        <v>8</v>
      </c>
      <c r="C18" s="876" t="s">
        <v>2909</v>
      </c>
      <c r="D18" s="877" t="s">
        <v>324</v>
      </c>
      <c r="E18" s="877" t="s">
        <v>324</v>
      </c>
      <c r="F18" s="877" t="s">
        <v>324</v>
      </c>
      <c r="G18" s="877" t="s">
        <v>324</v>
      </c>
      <c r="I18" s="822"/>
      <c r="J18" s="822"/>
      <c r="K18" s="822"/>
      <c r="L18" s="822"/>
    </row>
    <row r="19" spans="2:15" ht="30">
      <c r="B19" s="389">
        <v>9</v>
      </c>
      <c r="C19" s="876" t="s">
        <v>1174</v>
      </c>
      <c r="D19" s="877">
        <v>2.5895953757225434</v>
      </c>
      <c r="E19" s="877">
        <v>2.8485549132947976</v>
      </c>
      <c r="F19" s="878">
        <v>3.1334104046242777</v>
      </c>
      <c r="G19" s="878">
        <v>3.4467052023121387</v>
      </c>
      <c r="I19" s="822">
        <v>11200</v>
      </c>
      <c r="J19" s="821">
        <v>12320</v>
      </c>
      <c r="K19" s="821">
        <v>13552</v>
      </c>
      <c r="L19" s="821">
        <v>14907</v>
      </c>
    </row>
    <row r="20" spans="2:15" ht="30">
      <c r="B20" s="389">
        <v>10</v>
      </c>
      <c r="C20" s="876" t="s">
        <v>2911</v>
      </c>
      <c r="D20" s="877">
        <v>2.2658959537572256</v>
      </c>
      <c r="E20" s="877">
        <v>2.4924855491329478</v>
      </c>
      <c r="F20" s="877">
        <v>2.7417341040462428</v>
      </c>
      <c r="G20" s="877" t="s">
        <v>324</v>
      </c>
      <c r="I20" s="822">
        <v>9800</v>
      </c>
      <c r="J20" s="822">
        <v>10780</v>
      </c>
      <c r="K20" s="822">
        <v>11858</v>
      </c>
      <c r="L20" s="822"/>
    </row>
    <row r="21" spans="2:15" ht="30">
      <c r="B21" s="389">
        <v>11</v>
      </c>
      <c r="C21" s="876" t="s">
        <v>2912</v>
      </c>
      <c r="D21" s="877">
        <v>2.3815028901734103</v>
      </c>
      <c r="E21" s="877">
        <v>2.6196531791907516</v>
      </c>
      <c r="F21" s="877">
        <v>2.8816184971098266</v>
      </c>
      <c r="G21" s="877">
        <v>3.1697109826589593</v>
      </c>
      <c r="I21" s="822">
        <v>10300</v>
      </c>
      <c r="J21" s="822">
        <v>11330</v>
      </c>
      <c r="K21" s="822">
        <v>12463</v>
      </c>
      <c r="L21" s="822">
        <v>13709</v>
      </c>
    </row>
    <row r="22" spans="2:15" ht="30.75" customHeight="1">
      <c r="B22" s="389">
        <v>12</v>
      </c>
      <c r="C22" s="876" t="s">
        <v>1175</v>
      </c>
      <c r="D22" s="877">
        <v>2.4277456647398843</v>
      </c>
      <c r="E22" s="877">
        <v>2.6705202312138727</v>
      </c>
      <c r="F22" s="877">
        <v>2.9375722543352603</v>
      </c>
      <c r="G22" s="877">
        <v>3.2314450867052025</v>
      </c>
      <c r="I22" s="822">
        <v>10500</v>
      </c>
      <c r="J22" s="822">
        <v>11550</v>
      </c>
      <c r="K22" s="822">
        <v>12705</v>
      </c>
      <c r="L22" s="822">
        <v>13976</v>
      </c>
    </row>
    <row r="23" spans="2:15" ht="15" customHeight="1">
      <c r="B23" s="1724" t="s">
        <v>2906</v>
      </c>
      <c r="C23" s="1724"/>
      <c r="D23" s="1724"/>
      <c r="E23" s="1724"/>
      <c r="F23" s="1724"/>
      <c r="G23" s="1724"/>
      <c r="I23" s="823"/>
      <c r="J23" s="821"/>
      <c r="K23" s="821"/>
      <c r="L23" s="821"/>
    </row>
    <row r="24" spans="2:15" ht="15.75">
      <c r="B24" s="389">
        <v>13</v>
      </c>
      <c r="C24" s="876" t="s">
        <v>2910</v>
      </c>
      <c r="D24" s="877" t="s">
        <v>324</v>
      </c>
      <c r="E24" s="877" t="s">
        <v>324</v>
      </c>
      <c r="F24" s="877">
        <v>5.4797687861271678</v>
      </c>
      <c r="G24" s="877">
        <v>6.3017341040462425</v>
      </c>
      <c r="I24" s="822"/>
      <c r="J24" s="822"/>
      <c r="K24" s="822">
        <v>23700</v>
      </c>
      <c r="L24" s="822">
        <v>27255</v>
      </c>
    </row>
    <row r="25" spans="2:15" ht="15.75">
      <c r="B25" s="389">
        <v>14</v>
      </c>
      <c r="C25" s="876" t="s">
        <v>2909</v>
      </c>
      <c r="D25" s="877" t="s">
        <v>324</v>
      </c>
      <c r="E25" s="877" t="s">
        <v>324</v>
      </c>
      <c r="F25" s="877">
        <v>4.2774566473988438</v>
      </c>
      <c r="G25" s="877">
        <v>4.9190751445086702</v>
      </c>
      <c r="I25" s="822"/>
      <c r="J25" s="822"/>
      <c r="K25" s="822">
        <v>18500</v>
      </c>
      <c r="L25" s="822">
        <v>21275</v>
      </c>
    </row>
    <row r="26" spans="2:15" ht="30">
      <c r="B26" s="389">
        <v>15</v>
      </c>
      <c r="C26" s="876" t="s">
        <v>1174</v>
      </c>
      <c r="D26" s="877">
        <v>3.052023121387283</v>
      </c>
      <c r="E26" s="877">
        <v>3.5098265895953755</v>
      </c>
      <c r="F26" s="878">
        <v>4.0363005780346821</v>
      </c>
      <c r="G26" s="878">
        <v>4.6418497109826591</v>
      </c>
      <c r="I26" s="822">
        <v>13200</v>
      </c>
      <c r="J26" s="821">
        <v>15180</v>
      </c>
      <c r="K26" s="821">
        <v>17457</v>
      </c>
      <c r="L26" s="821">
        <v>20076</v>
      </c>
    </row>
    <row r="27" spans="2:15" ht="30">
      <c r="B27" s="389">
        <v>16</v>
      </c>
      <c r="C27" s="876" t="s">
        <v>2911</v>
      </c>
      <c r="D27" s="877">
        <v>2.4277456647398843</v>
      </c>
      <c r="E27" s="877">
        <v>2.7919075144508669</v>
      </c>
      <c r="F27" s="877">
        <v>3.2106358381502891</v>
      </c>
      <c r="G27" s="877">
        <v>3.6922543352601158</v>
      </c>
      <c r="I27" s="822">
        <v>10500</v>
      </c>
      <c r="J27" s="822">
        <v>12075</v>
      </c>
      <c r="K27" s="822">
        <v>13886</v>
      </c>
      <c r="L27" s="822">
        <v>15969</v>
      </c>
    </row>
    <row r="28" spans="2:15" ht="30">
      <c r="B28" s="389">
        <v>17</v>
      </c>
      <c r="C28" s="876" t="s">
        <v>2912</v>
      </c>
      <c r="D28" s="877">
        <v>2.4971098265895955</v>
      </c>
      <c r="E28" s="877">
        <v>2.8716763005780348</v>
      </c>
      <c r="F28" s="877">
        <v>3.30242774566474</v>
      </c>
      <c r="G28" s="877">
        <v>3.7976878612716765</v>
      </c>
      <c r="I28" s="822">
        <v>10800</v>
      </c>
      <c r="J28" s="822">
        <v>12420</v>
      </c>
      <c r="K28" s="822">
        <v>14283</v>
      </c>
      <c r="L28" s="822">
        <v>16425</v>
      </c>
      <c r="O28" s="820"/>
    </row>
    <row r="29" spans="2:15" ht="30.75" customHeight="1">
      <c r="B29" s="389">
        <v>18</v>
      </c>
      <c r="C29" s="876" t="s">
        <v>1175</v>
      </c>
      <c r="D29" s="877">
        <v>2.8901734104046244</v>
      </c>
      <c r="E29" s="877">
        <v>3.3236994219653178</v>
      </c>
      <c r="F29" s="877">
        <v>3.8221965317919073</v>
      </c>
      <c r="G29" s="877">
        <v>4.3956069364161854</v>
      </c>
      <c r="I29" s="822">
        <v>12500</v>
      </c>
      <c r="J29" s="822">
        <v>14375</v>
      </c>
      <c r="K29" s="822">
        <v>16531</v>
      </c>
      <c r="L29" s="822">
        <v>19011</v>
      </c>
    </row>
    <row r="30" spans="2:15" ht="15">
      <c r="B30" s="1724" t="s">
        <v>2907</v>
      </c>
      <c r="C30" s="1724"/>
      <c r="D30" s="1724"/>
      <c r="E30" s="1724"/>
      <c r="F30" s="1724"/>
      <c r="G30" s="1724"/>
      <c r="I30" s="823"/>
      <c r="J30" s="821"/>
      <c r="K30" s="821"/>
      <c r="L30" s="821"/>
    </row>
    <row r="31" spans="2:15" ht="15.75">
      <c r="B31" s="389">
        <v>19</v>
      </c>
      <c r="C31" s="876" t="s">
        <v>2910</v>
      </c>
      <c r="D31" s="877" t="s">
        <v>324</v>
      </c>
      <c r="E31" s="877" t="s">
        <v>324</v>
      </c>
      <c r="F31" s="878">
        <v>6.4277456647398843</v>
      </c>
      <c r="G31" s="878">
        <v>7.3919075144508675</v>
      </c>
      <c r="I31" s="822"/>
      <c r="J31" s="821"/>
      <c r="K31" s="821">
        <v>27800</v>
      </c>
      <c r="L31" s="821">
        <v>31970</v>
      </c>
    </row>
    <row r="32" spans="2:15" ht="15.75">
      <c r="B32" s="389">
        <v>20</v>
      </c>
      <c r="C32" s="876" t="s">
        <v>2909</v>
      </c>
      <c r="D32" s="877" t="s">
        <v>324</v>
      </c>
      <c r="E32" s="877" t="s">
        <v>324</v>
      </c>
      <c r="F32" s="878">
        <v>4.9710982658959537</v>
      </c>
      <c r="G32" s="878">
        <v>5.7167630057803471</v>
      </c>
      <c r="I32" s="822"/>
      <c r="J32" s="821"/>
      <c r="K32" s="821">
        <v>21500</v>
      </c>
      <c r="L32" s="821">
        <v>24725</v>
      </c>
    </row>
    <row r="33" spans="2:12" ht="30">
      <c r="B33" s="389">
        <v>21</v>
      </c>
      <c r="C33" s="876" t="s">
        <v>1174</v>
      </c>
      <c r="D33" s="877">
        <v>3.5144508670520231</v>
      </c>
      <c r="E33" s="877">
        <v>4.0416184971098268</v>
      </c>
      <c r="F33" s="878">
        <v>4.6478612716763008</v>
      </c>
      <c r="G33" s="878">
        <v>5.344971098265896</v>
      </c>
      <c r="I33" s="822">
        <v>15200</v>
      </c>
      <c r="J33" s="821">
        <v>17480</v>
      </c>
      <c r="K33" s="821">
        <v>20102</v>
      </c>
      <c r="L33" s="821">
        <v>23117</v>
      </c>
    </row>
    <row r="34" spans="2:12" ht="30">
      <c r="B34" s="389">
        <v>22</v>
      </c>
      <c r="C34" s="876" t="s">
        <v>2911</v>
      </c>
      <c r="D34" s="877">
        <v>2.8901734104046244</v>
      </c>
      <c r="E34" s="877">
        <v>3.3236994219653178</v>
      </c>
      <c r="F34" s="878">
        <v>3.8221965317919073</v>
      </c>
      <c r="G34" s="878">
        <v>4.3956069364161854</v>
      </c>
      <c r="I34" s="822">
        <v>12500</v>
      </c>
      <c r="J34" s="821">
        <v>14375</v>
      </c>
      <c r="K34" s="821">
        <v>16531</v>
      </c>
      <c r="L34" s="821">
        <v>19011</v>
      </c>
    </row>
    <row r="35" spans="2:12" ht="30">
      <c r="B35" s="389">
        <v>23</v>
      </c>
      <c r="C35" s="876" t="s">
        <v>2912</v>
      </c>
      <c r="D35" s="877">
        <v>2.9364161849710984</v>
      </c>
      <c r="E35" s="877">
        <v>3.3768786127167632</v>
      </c>
      <c r="F35" s="878">
        <v>3.8834682080924856</v>
      </c>
      <c r="G35" s="878">
        <v>4.4658959537572258</v>
      </c>
      <c r="I35" s="822">
        <v>12700</v>
      </c>
      <c r="J35" s="821">
        <v>14605</v>
      </c>
      <c r="K35" s="821">
        <v>16796</v>
      </c>
      <c r="L35" s="821">
        <v>19315</v>
      </c>
    </row>
    <row r="36" spans="2:12" ht="30">
      <c r="B36" s="389">
        <v>24</v>
      </c>
      <c r="C36" s="876" t="s">
        <v>1175</v>
      </c>
      <c r="D36" s="877">
        <v>3.398843930635838</v>
      </c>
      <c r="E36" s="877">
        <v>3.908670520231214</v>
      </c>
      <c r="F36" s="878">
        <v>4.4950289017341039</v>
      </c>
      <c r="G36" s="878">
        <v>5.1692485549132945</v>
      </c>
      <c r="I36" s="822">
        <v>14700</v>
      </c>
      <c r="J36" s="821">
        <v>16905</v>
      </c>
      <c r="K36" s="821">
        <v>19441</v>
      </c>
      <c r="L36" s="821">
        <v>22357</v>
      </c>
    </row>
    <row r="37" spans="2:12">
      <c r="B37" s="37" t="s">
        <v>12</v>
      </c>
    </row>
    <row r="38" spans="2:12" ht="13.35" customHeight="1">
      <c r="B38" s="1726" t="s">
        <v>2759</v>
      </c>
      <c r="C38" s="1726"/>
      <c r="D38" s="1726"/>
      <c r="E38" s="1726"/>
      <c r="F38" s="1726"/>
      <c r="G38" s="1726"/>
      <c r="H38" s="41"/>
    </row>
    <row r="39" spans="2:12">
      <c r="B39" s="41"/>
      <c r="C39" s="41"/>
      <c r="D39" s="41"/>
      <c r="E39" s="41"/>
      <c r="F39" s="41"/>
      <c r="G39" s="41"/>
      <c r="H39" s="160"/>
    </row>
  </sheetData>
  <mergeCells count="11">
    <mergeCell ref="B1:G1"/>
    <mergeCell ref="D6:G6"/>
    <mergeCell ref="D10:G10"/>
    <mergeCell ref="C6:C7"/>
    <mergeCell ref="B6:B7"/>
    <mergeCell ref="B8:G8"/>
    <mergeCell ref="B16:G16"/>
    <mergeCell ref="B23:G23"/>
    <mergeCell ref="B30:G30"/>
    <mergeCell ref="B3:G3"/>
    <mergeCell ref="B38:G38"/>
  </mergeCells>
  <phoneticPr fontId="68" type="noConversion"/>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Foaie44">
    <tabColor rgb="FF00B050"/>
  </sheetPr>
  <dimension ref="A2:I195"/>
  <sheetViews>
    <sheetView zoomScale="115" zoomScaleNormal="115" workbookViewId="0">
      <selection activeCell="D12" sqref="D12"/>
    </sheetView>
  </sheetViews>
  <sheetFormatPr defaultColWidth="5.28515625" defaultRowHeight="12.75"/>
  <cols>
    <col min="1" max="1" width="5.28515625" style="9"/>
    <col min="2" max="2" width="5.28515625" style="9" customWidth="1"/>
    <col min="3" max="3" width="60.42578125" style="9" customWidth="1"/>
    <col min="4" max="4" width="11.42578125" style="9" customWidth="1"/>
    <col min="5" max="248" width="9.140625" style="9" customWidth="1"/>
    <col min="249" max="16384" width="5.28515625" style="9"/>
  </cols>
  <sheetData>
    <row r="2" spans="1:9" ht="19.5" customHeight="1">
      <c r="B2" s="1730" t="s">
        <v>640</v>
      </c>
      <c r="C2" s="1730"/>
      <c r="D2" s="1730"/>
    </row>
    <row r="3" spans="1:9" ht="12.75" customHeight="1">
      <c r="A3" s="665"/>
      <c r="B3" s="1730" t="s">
        <v>641</v>
      </c>
      <c r="C3" s="1730"/>
      <c r="D3" s="1730"/>
      <c r="E3" s="665"/>
      <c r="F3" s="665"/>
      <c r="G3" s="665"/>
      <c r="H3" s="665"/>
      <c r="I3" s="665"/>
    </row>
    <row r="4" spans="1:9">
      <c r="B4" s="12"/>
      <c r="C4" s="29"/>
    </row>
    <row r="5" spans="1:9" ht="27.75" customHeight="1">
      <c r="B5" s="1731" t="s">
        <v>1185</v>
      </c>
      <c r="C5" s="1731"/>
      <c r="D5" s="1731"/>
    </row>
    <row r="6" spans="1:9">
      <c r="B6" s="12"/>
      <c r="C6" s="12"/>
    </row>
    <row r="7" spans="1:9">
      <c r="B7" s="30"/>
      <c r="C7" s="30"/>
    </row>
    <row r="8" spans="1:9" ht="35.25" customHeight="1">
      <c r="B8" s="666" t="s">
        <v>35</v>
      </c>
      <c r="C8" s="667" t="s">
        <v>2</v>
      </c>
      <c r="D8" s="805" t="s">
        <v>2637</v>
      </c>
    </row>
    <row r="9" spans="1:9" ht="21" customHeight="1">
      <c r="B9" s="1733" t="s">
        <v>642</v>
      </c>
      <c r="C9" s="1734"/>
      <c r="D9" s="1735"/>
    </row>
    <row r="10" spans="1:9" ht="15.75" customHeight="1">
      <c r="B10" s="15">
        <v>1</v>
      </c>
      <c r="C10" s="16" t="s">
        <v>643</v>
      </c>
      <c r="D10" s="495">
        <v>8</v>
      </c>
      <c r="G10" s="18"/>
    </row>
    <row r="11" spans="1:9" ht="18.75" customHeight="1">
      <c r="B11" s="1736" t="s">
        <v>644</v>
      </c>
      <c r="C11" s="1736"/>
      <c r="D11" s="1736"/>
      <c r="G11" s="18"/>
    </row>
    <row r="12" spans="1:9" ht="15.75" customHeight="1">
      <c r="B12" s="31">
        <v>2</v>
      </c>
      <c r="C12" s="32" t="s">
        <v>86</v>
      </c>
      <c r="D12" s="1027">
        <v>7.5</v>
      </c>
      <c r="F12" s="33"/>
      <c r="G12" s="18"/>
    </row>
    <row r="13" spans="1:9" ht="15.75" customHeight="1">
      <c r="B13" s="31">
        <v>3</v>
      </c>
      <c r="C13" s="32" t="s">
        <v>645</v>
      </c>
      <c r="D13" s="1027">
        <v>6.5</v>
      </c>
      <c r="F13" s="33"/>
      <c r="G13" s="18"/>
    </row>
    <row r="14" spans="1:9" ht="15.75" customHeight="1">
      <c r="B14" s="31">
        <v>4</v>
      </c>
      <c r="C14" s="32" t="s">
        <v>87</v>
      </c>
      <c r="D14" s="1027">
        <v>6.45</v>
      </c>
      <c r="F14" s="33"/>
      <c r="G14" s="18"/>
    </row>
    <row r="15" spans="1:9" ht="15.75" customHeight="1">
      <c r="B15" s="31">
        <v>5</v>
      </c>
      <c r="C15" s="32" t="s">
        <v>646</v>
      </c>
      <c r="D15" s="1027">
        <v>6.5</v>
      </c>
      <c r="F15" s="33"/>
      <c r="G15" s="18"/>
    </row>
    <row r="16" spans="1:9" ht="15.75" customHeight="1">
      <c r="B16" s="31">
        <v>6</v>
      </c>
      <c r="C16" s="32" t="s">
        <v>647</v>
      </c>
      <c r="D16" s="1027">
        <v>6.3</v>
      </c>
      <c r="F16" s="33"/>
      <c r="G16" s="18"/>
    </row>
    <row r="17" spans="2:8">
      <c r="B17" s="31">
        <v>7</v>
      </c>
      <c r="C17" s="32" t="s">
        <v>648</v>
      </c>
      <c r="D17" s="1027">
        <v>6.2</v>
      </c>
      <c r="F17" s="33"/>
      <c r="G17" s="18"/>
    </row>
    <row r="18" spans="2:8" ht="15.75" customHeight="1">
      <c r="B18" s="31">
        <v>8</v>
      </c>
      <c r="C18" s="32" t="s">
        <v>649</v>
      </c>
      <c r="D18" s="1027">
        <v>6.15</v>
      </c>
      <c r="F18" s="33"/>
      <c r="G18" s="18"/>
    </row>
    <row r="19" spans="2:8" ht="15.75" customHeight="1">
      <c r="B19" s="31">
        <v>9</v>
      </c>
      <c r="C19" s="32" t="s">
        <v>650</v>
      </c>
      <c r="D19" s="1027">
        <v>6</v>
      </c>
      <c r="F19" s="33"/>
      <c r="G19" s="18"/>
    </row>
    <row r="20" spans="2:8">
      <c r="B20" s="12"/>
      <c r="C20" s="17"/>
    </row>
    <row r="21" spans="2:8">
      <c r="B21" s="34"/>
      <c r="C21" s="17"/>
    </row>
    <row r="22" spans="2:8" ht="18" customHeight="1">
      <c r="B22" s="1732"/>
      <c r="C22" s="1732"/>
      <c r="D22" s="1732"/>
    </row>
    <row r="23" spans="2:8">
      <c r="B23" s="12"/>
      <c r="C23" s="17"/>
    </row>
    <row r="24" spans="2:8">
      <c r="B24" s="12"/>
      <c r="C24" s="17"/>
    </row>
    <row r="25" spans="2:8" ht="15.75">
      <c r="B25" s="12"/>
      <c r="C25" s="17"/>
      <c r="H25" s="35"/>
    </row>
    <row r="26" spans="2:8" ht="15.75">
      <c r="B26" s="12"/>
      <c r="C26" s="17"/>
      <c r="H26" s="35"/>
    </row>
    <row r="27" spans="2:8" ht="15.75">
      <c r="B27" s="12"/>
      <c r="C27" s="17"/>
      <c r="H27" s="35"/>
    </row>
    <row r="28" spans="2:8" ht="15.75">
      <c r="B28" s="12"/>
      <c r="C28" s="17"/>
      <c r="H28" s="35"/>
    </row>
    <row r="29" spans="2:8" ht="15.75">
      <c r="B29" s="12"/>
      <c r="C29" s="17"/>
      <c r="H29" s="35"/>
    </row>
    <row r="30" spans="2:8" ht="15.75">
      <c r="B30" s="12"/>
      <c r="C30" s="17"/>
      <c r="H30" s="35"/>
    </row>
    <row r="31" spans="2:8" ht="15.75">
      <c r="B31" s="12"/>
      <c r="C31" s="17"/>
      <c r="H31" s="35"/>
    </row>
    <row r="32" spans="2:8" ht="15.75">
      <c r="B32" s="12"/>
      <c r="C32" s="17"/>
      <c r="H32" s="35"/>
    </row>
    <row r="33" spans="2:8" ht="15.75">
      <c r="B33" s="12"/>
      <c r="C33" s="17"/>
      <c r="H33" s="35"/>
    </row>
    <row r="34" spans="2:8" ht="15.75">
      <c r="B34" s="12"/>
      <c r="C34" s="17"/>
      <c r="H34" s="35"/>
    </row>
    <row r="35" spans="2:8" ht="15.75">
      <c r="B35" s="12"/>
      <c r="C35" s="17"/>
      <c r="H35" s="35"/>
    </row>
    <row r="36" spans="2:8" ht="15.75">
      <c r="B36" s="12"/>
      <c r="C36" s="17"/>
      <c r="H36" s="35"/>
    </row>
    <row r="37" spans="2:8" ht="15.75">
      <c r="B37" s="12"/>
      <c r="C37" s="17"/>
      <c r="H37" s="35"/>
    </row>
    <row r="38" spans="2:8" ht="15.75">
      <c r="B38" s="12"/>
      <c r="C38" s="17"/>
      <c r="H38" s="35"/>
    </row>
    <row r="39" spans="2:8" ht="15.75">
      <c r="B39" s="12"/>
      <c r="C39" s="17"/>
      <c r="H39" s="35"/>
    </row>
    <row r="40" spans="2:8" ht="15.75">
      <c r="B40" s="12"/>
      <c r="C40" s="17"/>
      <c r="H40" s="35"/>
    </row>
    <row r="41" spans="2:8" ht="15.75">
      <c r="B41" s="12"/>
      <c r="C41" s="17"/>
      <c r="H41" s="35"/>
    </row>
    <row r="42" spans="2:8" ht="15.75">
      <c r="B42" s="12"/>
      <c r="C42" s="17"/>
      <c r="H42" s="35"/>
    </row>
    <row r="43" spans="2:8" ht="15.75">
      <c r="B43" s="12"/>
      <c r="C43" s="17"/>
      <c r="H43" s="35"/>
    </row>
    <row r="44" spans="2:8" ht="15.75">
      <c r="B44" s="12"/>
      <c r="C44" s="17"/>
      <c r="H44" s="35"/>
    </row>
    <row r="45" spans="2:8" ht="15.75">
      <c r="B45" s="12"/>
      <c r="C45" s="17"/>
      <c r="H45" s="35"/>
    </row>
    <row r="46" spans="2:8" ht="15.75">
      <c r="B46" s="12"/>
      <c r="C46" s="17"/>
      <c r="H46" s="35"/>
    </row>
    <row r="47" spans="2:8" ht="15.75">
      <c r="B47" s="12"/>
      <c r="C47" s="17"/>
      <c r="H47" s="35"/>
    </row>
    <row r="48" spans="2:8" ht="15.75">
      <c r="B48" s="12"/>
      <c r="C48" s="17"/>
      <c r="H48" s="35"/>
    </row>
    <row r="49" spans="2:8" ht="15.75">
      <c r="B49" s="12"/>
      <c r="C49" s="17"/>
      <c r="H49" s="35"/>
    </row>
    <row r="50" spans="2:8" ht="15.75">
      <c r="B50" s="23"/>
      <c r="H50" s="35"/>
    </row>
    <row r="51" spans="2:8" ht="15.75">
      <c r="B51" s="24"/>
      <c r="H51" s="35"/>
    </row>
    <row r="52" spans="2:8" ht="15.75">
      <c r="B52" s="21"/>
      <c r="C52" s="22"/>
      <c r="H52" s="35"/>
    </row>
    <row r="53" spans="2:8" ht="15.75">
      <c r="H53" s="35"/>
    </row>
    <row r="54" spans="2:8" ht="15.75">
      <c r="H54" s="35"/>
    </row>
    <row r="55" spans="2:8" ht="15.75">
      <c r="H55" s="35"/>
    </row>
    <row r="56" spans="2:8" ht="15.75">
      <c r="H56" s="35"/>
    </row>
    <row r="57" spans="2:8" ht="15.75">
      <c r="H57" s="35"/>
    </row>
    <row r="58" spans="2:8" ht="15.75">
      <c r="H58" s="35"/>
    </row>
    <row r="59" spans="2:8" ht="15.75">
      <c r="H59" s="35"/>
    </row>
    <row r="60" spans="2:8" ht="15.75">
      <c r="H60" s="35"/>
    </row>
    <row r="61" spans="2:8" ht="15.75">
      <c r="H61" s="35"/>
    </row>
    <row r="62" spans="2:8" ht="15.75">
      <c r="H62" s="35"/>
    </row>
    <row r="63" spans="2:8" ht="15.75">
      <c r="H63" s="35"/>
    </row>
    <row r="64" spans="2:8" ht="15.75">
      <c r="H64" s="35"/>
    </row>
    <row r="65" spans="8:8" ht="15.75">
      <c r="H65" s="35"/>
    </row>
    <row r="66" spans="8:8" ht="15.75">
      <c r="H66" s="35"/>
    </row>
    <row r="67" spans="8:8" ht="15.75">
      <c r="H67" s="35"/>
    </row>
    <row r="68" spans="8:8" ht="15.75">
      <c r="H68" s="35"/>
    </row>
    <row r="69" spans="8:8" ht="15.75">
      <c r="H69" s="35"/>
    </row>
    <row r="70" spans="8:8" ht="15.75">
      <c r="H70" s="35"/>
    </row>
    <row r="71" spans="8:8" ht="15.75">
      <c r="H71" s="35"/>
    </row>
    <row r="72" spans="8:8" ht="15.75">
      <c r="H72" s="35"/>
    </row>
    <row r="73" spans="8:8" ht="15.75">
      <c r="H73" s="35"/>
    </row>
    <row r="140" spans="4:4" ht="15.75">
      <c r="D140" s="36"/>
    </row>
    <row r="141" spans="4:4" ht="15.75">
      <c r="D141" s="36"/>
    </row>
    <row r="142" spans="4:4" ht="15.75">
      <c r="D142" s="36"/>
    </row>
    <row r="143" spans="4:4" ht="15.75">
      <c r="D143" s="36"/>
    </row>
    <row r="144" spans="4:4" ht="15.75">
      <c r="D144" s="36"/>
    </row>
    <row r="145" spans="4:4" ht="15.75">
      <c r="D145" s="36"/>
    </row>
    <row r="146" spans="4:4" ht="15.75">
      <c r="D146" s="36"/>
    </row>
    <row r="147" spans="4:4" ht="15.75">
      <c r="D147" s="36"/>
    </row>
    <row r="148" spans="4:4" ht="15.75">
      <c r="D148" s="36"/>
    </row>
    <row r="149" spans="4:4" ht="15.75">
      <c r="D149" s="36"/>
    </row>
    <row r="150" spans="4:4" ht="15.75">
      <c r="D150" s="36"/>
    </row>
    <row r="151" spans="4:4" ht="15.75">
      <c r="D151" s="36"/>
    </row>
    <row r="152" spans="4:4" ht="15.75">
      <c r="D152" s="36"/>
    </row>
    <row r="153" spans="4:4" ht="15.75">
      <c r="D153" s="36"/>
    </row>
    <row r="154" spans="4:4" ht="15.75">
      <c r="D154" s="36"/>
    </row>
    <row r="155" spans="4:4" ht="15.75">
      <c r="D155" s="36"/>
    </row>
    <row r="156" spans="4:4" ht="15.75">
      <c r="D156" s="36"/>
    </row>
    <row r="157" spans="4:4" ht="15.75">
      <c r="D157" s="36"/>
    </row>
    <row r="158" spans="4:4" ht="15.75">
      <c r="D158" s="36"/>
    </row>
    <row r="159" spans="4:4" ht="15.75">
      <c r="D159" s="36"/>
    </row>
    <row r="160" spans="4:4" ht="15.75">
      <c r="D160" s="36"/>
    </row>
    <row r="161" spans="4:4" ht="15.75">
      <c r="D161" s="36"/>
    </row>
    <row r="162" spans="4:4" ht="15.75">
      <c r="D162" s="36"/>
    </row>
    <row r="163" spans="4:4" ht="15.75">
      <c r="D163" s="36"/>
    </row>
    <row r="164" spans="4:4" ht="15.75">
      <c r="D164" s="36"/>
    </row>
    <row r="165" spans="4:4" ht="15.75">
      <c r="D165" s="36"/>
    </row>
    <row r="166" spans="4:4" ht="15.75">
      <c r="D166" s="36"/>
    </row>
    <row r="167" spans="4:4" ht="15.75">
      <c r="D167" s="36"/>
    </row>
    <row r="168" spans="4:4" ht="15.75">
      <c r="D168" s="36"/>
    </row>
    <row r="169" spans="4:4" ht="15.75">
      <c r="D169" s="36"/>
    </row>
    <row r="170" spans="4:4" ht="15.75">
      <c r="D170" s="36"/>
    </row>
    <row r="171" spans="4:4" ht="15.75">
      <c r="D171" s="36"/>
    </row>
    <row r="172" spans="4:4" ht="15.75">
      <c r="D172" s="36"/>
    </row>
    <row r="173" spans="4:4" ht="15.75">
      <c r="D173" s="36"/>
    </row>
    <row r="174" spans="4:4" ht="15.75">
      <c r="D174" s="36"/>
    </row>
    <row r="175" spans="4:4" ht="15.75">
      <c r="D175" s="36"/>
    </row>
    <row r="176" spans="4:4" ht="15.75">
      <c r="D176" s="36"/>
    </row>
    <row r="177" spans="4:4" ht="15.75">
      <c r="D177" s="36"/>
    </row>
    <row r="178" spans="4:4" ht="15.75">
      <c r="D178" s="36"/>
    </row>
    <row r="179" spans="4:4" ht="15.75">
      <c r="D179" s="36"/>
    </row>
    <row r="180" spans="4:4" ht="15.75">
      <c r="D180" s="36"/>
    </row>
    <row r="181" spans="4:4" ht="15.75">
      <c r="D181" s="36"/>
    </row>
    <row r="182" spans="4:4" ht="15.75">
      <c r="D182" s="36"/>
    </row>
    <row r="183" spans="4:4" ht="15.75">
      <c r="D183" s="36"/>
    </row>
    <row r="184" spans="4:4" ht="15.75">
      <c r="D184" s="36"/>
    </row>
    <row r="185" spans="4:4" ht="15.75">
      <c r="D185" s="36"/>
    </row>
    <row r="186" spans="4:4" ht="15.75">
      <c r="D186" s="36"/>
    </row>
    <row r="195" ht="30" customHeight="1"/>
  </sheetData>
  <mergeCells count="6">
    <mergeCell ref="B2:D2"/>
    <mergeCell ref="B5:D5"/>
    <mergeCell ref="B22:D22"/>
    <mergeCell ref="B3:D3"/>
    <mergeCell ref="B9:D9"/>
    <mergeCell ref="B11:D11"/>
  </mergeCells>
  <pageMargins left="0.59055118110236204" right="0.23622047244094499" top="0.90551181102362199" bottom="0.74803149606299202" header="0.31496062992126" footer="0.31496062992126"/>
  <pageSetup paperSize="9" firstPageNumber="173" orientation="portrait" useFirstPageNumber="1"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Foaie45">
    <tabColor rgb="FF00B050"/>
  </sheetPr>
  <dimension ref="A1:I112"/>
  <sheetViews>
    <sheetView zoomScale="115" zoomScaleNormal="115" workbookViewId="0">
      <selection activeCell="D10" sqref="D10"/>
    </sheetView>
  </sheetViews>
  <sheetFormatPr defaultColWidth="5.28515625" defaultRowHeight="15.75"/>
  <cols>
    <col min="1" max="1" width="2.42578125" style="25" customWidth="1"/>
    <col min="2" max="2" width="5.28515625" style="25" customWidth="1"/>
    <col min="3" max="3" width="57.28515625" style="25" customWidth="1"/>
    <col min="4" max="4" width="12.42578125" customWidth="1"/>
    <col min="5" max="5" width="11.140625" style="25" customWidth="1"/>
    <col min="6" max="246" width="9.140625" style="25" customWidth="1"/>
    <col min="247" max="16384" width="5.28515625" style="25"/>
  </cols>
  <sheetData>
    <row r="1" spans="1:9">
      <c r="B1" s="1737" t="s">
        <v>640</v>
      </c>
      <c r="C1" s="1737"/>
      <c r="D1" s="1737"/>
    </row>
    <row r="2" spans="1:9" ht="31.5" customHeight="1">
      <c r="A2" s="365"/>
      <c r="B2" s="1741" t="s">
        <v>651</v>
      </c>
      <c r="C2" s="1741"/>
      <c r="D2" s="1741"/>
      <c r="E2" s="365"/>
      <c r="F2" s="365"/>
      <c r="G2" s="365"/>
      <c r="H2" s="365"/>
      <c r="I2" s="365"/>
    </row>
    <row r="3" spans="1:9">
      <c r="A3" s="365"/>
      <c r="B3" s="365"/>
      <c r="C3" s="365"/>
      <c r="D3" s="365"/>
      <c r="E3" s="365"/>
      <c r="F3" s="365"/>
      <c r="G3" s="365"/>
      <c r="H3" s="365"/>
      <c r="I3" s="365"/>
    </row>
    <row r="4" spans="1:9" ht="35.25" customHeight="1">
      <c r="B4" s="1738" t="s">
        <v>1184</v>
      </c>
      <c r="C4" s="1738"/>
      <c r="D4" s="1738"/>
    </row>
    <row r="5" spans="1:9">
      <c r="B5" s="26"/>
      <c r="C5" s="27"/>
    </row>
    <row r="6" spans="1:9">
      <c r="B6" s="26"/>
      <c r="C6" s="27"/>
    </row>
    <row r="7" spans="1:9" ht="43.5" customHeight="1">
      <c r="B7" s="672" t="s">
        <v>35</v>
      </c>
      <c r="C7" s="673" t="s">
        <v>2</v>
      </c>
      <c r="D7" s="804" t="s">
        <v>2637</v>
      </c>
      <c r="E7" s="366"/>
    </row>
    <row r="8" spans="1:9">
      <c r="B8" s="1733" t="s">
        <v>652</v>
      </c>
      <c r="C8" s="1734"/>
      <c r="D8" s="1735"/>
      <c r="E8" s="366"/>
    </row>
    <row r="9" spans="1:9">
      <c r="B9" s="1025">
        <v>1</v>
      </c>
      <c r="C9" s="1024" t="s">
        <v>653</v>
      </c>
      <c r="D9" s="1030">
        <v>7.5</v>
      </c>
      <c r="E9" s="19"/>
    </row>
    <row r="10" spans="1:9">
      <c r="B10" s="1025">
        <v>2</v>
      </c>
      <c r="C10" s="1024" t="s">
        <v>654</v>
      </c>
      <c r="D10" s="1030">
        <v>6.6</v>
      </c>
      <c r="E10" s="19"/>
    </row>
    <row r="11" spans="1:9">
      <c r="B11" s="1028" t="s">
        <v>42</v>
      </c>
      <c r="C11" s="1024" t="s">
        <v>88</v>
      </c>
      <c r="D11" s="1030">
        <v>6.5</v>
      </c>
      <c r="E11" s="19"/>
    </row>
    <row r="12" spans="1:9">
      <c r="B12" s="1028" t="s">
        <v>44</v>
      </c>
      <c r="C12" s="1024" t="s">
        <v>655</v>
      </c>
      <c r="D12" s="1030">
        <v>6.3</v>
      </c>
      <c r="E12" s="19"/>
    </row>
    <row r="13" spans="1:9">
      <c r="B13" s="1028" t="s">
        <v>46</v>
      </c>
      <c r="C13" s="1024" t="s">
        <v>656</v>
      </c>
      <c r="D13" s="1030">
        <v>5.6</v>
      </c>
      <c r="E13" s="19"/>
    </row>
    <row r="14" spans="1:9">
      <c r="B14" s="1028" t="s">
        <v>48</v>
      </c>
      <c r="C14" s="1024" t="s">
        <v>657</v>
      </c>
      <c r="D14" s="1030">
        <v>5.0999999999999996</v>
      </c>
      <c r="E14" s="19"/>
    </row>
    <row r="15" spans="1:9">
      <c r="B15" s="1740" t="s">
        <v>658</v>
      </c>
      <c r="C15" s="1740"/>
      <c r="D15" s="1740"/>
      <c r="E15" s="19"/>
    </row>
    <row r="16" spans="1:9">
      <c r="B16" s="1026">
        <v>7</v>
      </c>
      <c r="C16" s="1031" t="s">
        <v>659</v>
      </c>
      <c r="D16" s="1030">
        <v>6.3</v>
      </c>
      <c r="E16" s="19"/>
    </row>
    <row r="17" spans="2:8">
      <c r="B17" s="720">
        <v>8</v>
      </c>
      <c r="C17" s="721" t="s">
        <v>660</v>
      </c>
      <c r="D17" s="1033">
        <v>5.5</v>
      </c>
      <c r="E17" s="19"/>
    </row>
    <row r="18" spans="2:8">
      <c r="B18" s="720">
        <v>9</v>
      </c>
      <c r="C18" s="721" t="s">
        <v>365</v>
      </c>
      <c r="D18" s="1033">
        <v>5.5</v>
      </c>
      <c r="E18" s="19"/>
    </row>
    <row r="19" spans="2:8" s="675" customFormat="1">
      <c r="B19" s="1736" t="s">
        <v>661</v>
      </c>
      <c r="C19" s="1736"/>
      <c r="D19" s="1736"/>
      <c r="E19" s="19"/>
    </row>
    <row r="20" spans="2:8">
      <c r="B20" s="720">
        <v>10</v>
      </c>
      <c r="C20" s="721" t="s">
        <v>662</v>
      </c>
      <c r="D20" s="719">
        <v>6.2560000000000002</v>
      </c>
      <c r="E20" s="19"/>
    </row>
    <row r="21" spans="2:8">
      <c r="B21" s="720">
        <v>11</v>
      </c>
      <c r="C21" s="721" t="s">
        <v>663</v>
      </c>
      <c r="D21" s="719">
        <v>5.7600000000000007</v>
      </c>
      <c r="E21" s="19"/>
    </row>
    <row r="22" spans="2:8">
      <c r="B22" s="1736" t="s">
        <v>664</v>
      </c>
      <c r="C22" s="1736"/>
      <c r="D22" s="1736"/>
      <c r="E22" s="19"/>
    </row>
    <row r="23" spans="2:8">
      <c r="B23" s="720">
        <v>12</v>
      </c>
      <c r="C23" s="721" t="s">
        <v>665</v>
      </c>
      <c r="D23" s="719">
        <v>6.2560000000000002</v>
      </c>
      <c r="E23" s="19"/>
      <c r="H23" s="28"/>
    </row>
    <row r="24" spans="2:8">
      <c r="B24" s="720">
        <v>13</v>
      </c>
      <c r="C24" s="721" t="s">
        <v>666</v>
      </c>
      <c r="D24" s="719">
        <v>5.7600000000000007</v>
      </c>
      <c r="E24" s="19"/>
      <c r="H24" s="28"/>
    </row>
    <row r="25" spans="2:8">
      <c r="B25" s="1736" t="s">
        <v>667</v>
      </c>
      <c r="C25" s="1736"/>
      <c r="D25" s="1736"/>
      <c r="E25" s="19"/>
      <c r="H25" s="28"/>
    </row>
    <row r="26" spans="2:8">
      <c r="B26" s="720">
        <v>14</v>
      </c>
      <c r="C26" s="721" t="s">
        <v>659</v>
      </c>
      <c r="D26" s="719">
        <v>6.2560000000000002</v>
      </c>
      <c r="E26" s="19"/>
      <c r="H26" s="28"/>
    </row>
    <row r="27" spans="2:8">
      <c r="B27" s="720">
        <v>15</v>
      </c>
      <c r="C27" s="721" t="s">
        <v>660</v>
      </c>
      <c r="D27" s="719">
        <v>6.15</v>
      </c>
      <c r="E27" s="19"/>
      <c r="H27" s="28"/>
    </row>
    <row r="28" spans="2:8">
      <c r="B28" s="720">
        <v>16</v>
      </c>
      <c r="C28" s="721" t="s">
        <v>668</v>
      </c>
      <c r="D28" s="719">
        <v>6.15</v>
      </c>
      <c r="E28" s="19"/>
      <c r="H28" s="28"/>
    </row>
    <row r="29" spans="2:8">
      <c r="B29" s="720">
        <v>17</v>
      </c>
      <c r="C29" s="721" t="s">
        <v>669</v>
      </c>
      <c r="D29" s="719">
        <v>6</v>
      </c>
      <c r="E29" s="19"/>
      <c r="H29" s="28"/>
    </row>
    <row r="30" spans="2:8">
      <c r="B30" s="720">
        <v>18</v>
      </c>
      <c r="C30" s="721" t="s">
        <v>670</v>
      </c>
      <c r="D30" s="719">
        <v>6</v>
      </c>
      <c r="E30" s="19"/>
      <c r="H30" s="28"/>
    </row>
    <row r="31" spans="2:8">
      <c r="B31" s="1739" t="s">
        <v>671</v>
      </c>
      <c r="C31" s="1739"/>
      <c r="D31" s="1739"/>
      <c r="E31" s="19"/>
      <c r="H31" s="28"/>
    </row>
    <row r="32" spans="2:8">
      <c r="B32" s="717" t="s">
        <v>272</v>
      </c>
      <c r="C32" s="718" t="s">
        <v>672</v>
      </c>
      <c r="D32" s="719">
        <v>6.2560000000000002</v>
      </c>
      <c r="E32" s="19"/>
      <c r="H32" s="28"/>
    </row>
    <row r="33" spans="2:8">
      <c r="B33" s="717" t="s">
        <v>274</v>
      </c>
      <c r="C33" s="718" t="s">
        <v>673</v>
      </c>
      <c r="D33" s="719">
        <v>5.7600000000000007</v>
      </c>
      <c r="E33" s="19"/>
      <c r="H33" s="28"/>
    </row>
    <row r="34" spans="2:8">
      <c r="B34" s="717" t="s">
        <v>403</v>
      </c>
      <c r="C34" s="718" t="s">
        <v>674</v>
      </c>
      <c r="D34" s="719">
        <v>5.7600000000000007</v>
      </c>
      <c r="E34" s="19"/>
      <c r="H34" s="28"/>
    </row>
    <row r="35" spans="2:8">
      <c r="B35" s="717" t="s">
        <v>404</v>
      </c>
      <c r="C35" s="718" t="s">
        <v>675</v>
      </c>
      <c r="D35" s="719">
        <v>6.2560000000000002</v>
      </c>
      <c r="E35" s="19"/>
      <c r="H35" s="28"/>
    </row>
    <row r="36" spans="2:8">
      <c r="B36" s="1736" t="s">
        <v>676</v>
      </c>
      <c r="C36" s="1736"/>
      <c r="D36" s="1736"/>
      <c r="E36" s="19"/>
      <c r="H36" s="28"/>
    </row>
    <row r="37" spans="2:8">
      <c r="B37" s="722">
        <v>23</v>
      </c>
      <c r="C37" s="718" t="s">
        <v>677</v>
      </c>
      <c r="D37" s="719">
        <v>6.2560000000000002</v>
      </c>
      <c r="E37" s="19"/>
      <c r="H37" s="28"/>
    </row>
    <row r="38" spans="2:8">
      <c r="B38" s="717" t="s">
        <v>406</v>
      </c>
      <c r="C38" s="718" t="s">
        <v>674</v>
      </c>
      <c r="D38" s="719">
        <v>5.7600000000000007</v>
      </c>
      <c r="E38" s="19"/>
      <c r="H38" s="28"/>
    </row>
    <row r="39" spans="2:8">
      <c r="B39" s="1736" t="s">
        <v>678</v>
      </c>
      <c r="C39" s="1736"/>
      <c r="D39" s="1736"/>
      <c r="E39" s="19"/>
      <c r="H39" s="28"/>
    </row>
    <row r="40" spans="2:8">
      <c r="B40" s="720">
        <v>25</v>
      </c>
      <c r="C40" s="721" t="s">
        <v>659</v>
      </c>
      <c r="D40" s="719">
        <v>6.2560000000000002</v>
      </c>
      <c r="E40" s="19"/>
      <c r="H40" s="28"/>
    </row>
    <row r="41" spans="2:8">
      <c r="B41" s="720">
        <v>26</v>
      </c>
      <c r="C41" s="721" t="s">
        <v>660</v>
      </c>
      <c r="D41" s="719">
        <v>6</v>
      </c>
      <c r="E41" s="19"/>
      <c r="H41" s="28"/>
    </row>
    <row r="42" spans="2:8">
      <c r="B42" s="720">
        <v>27</v>
      </c>
      <c r="C42" s="721" t="s">
        <v>679</v>
      </c>
      <c r="D42" s="719">
        <v>5.7600000000000007</v>
      </c>
      <c r="E42" s="19"/>
      <c r="H42" s="28"/>
    </row>
    <row r="43" spans="2:8">
      <c r="B43" s="720"/>
      <c r="C43" s="669" t="s">
        <v>680</v>
      </c>
      <c r="D43" s="719"/>
      <c r="E43" s="19"/>
      <c r="H43" s="28"/>
    </row>
    <row r="44" spans="2:8">
      <c r="B44" s="720">
        <v>28</v>
      </c>
      <c r="C44" s="721" t="s">
        <v>681</v>
      </c>
      <c r="D44" s="719">
        <v>6.2560000000000002</v>
      </c>
      <c r="E44" s="19"/>
      <c r="H44" s="28"/>
    </row>
    <row r="45" spans="2:8">
      <c r="B45" s="720">
        <v>29</v>
      </c>
      <c r="C45" s="721" t="s">
        <v>682</v>
      </c>
      <c r="D45" s="719">
        <v>5.7600000000000007</v>
      </c>
      <c r="E45" s="19"/>
      <c r="H45" s="28"/>
    </row>
    <row r="46" spans="2:8">
      <c r="B46" s="1736" t="s">
        <v>683</v>
      </c>
      <c r="C46" s="1736"/>
      <c r="D46" s="1736"/>
      <c r="E46" s="19"/>
      <c r="H46" s="28"/>
    </row>
    <row r="47" spans="2:8">
      <c r="B47" s="720">
        <v>30</v>
      </c>
      <c r="C47" s="721" t="s">
        <v>659</v>
      </c>
      <c r="D47" s="719">
        <v>6.2560000000000002</v>
      </c>
      <c r="E47" s="19"/>
      <c r="H47" s="28"/>
    </row>
    <row r="48" spans="2:8">
      <c r="B48" s="720">
        <v>31</v>
      </c>
      <c r="C48" s="721" t="s">
        <v>660</v>
      </c>
      <c r="D48" s="719">
        <v>6</v>
      </c>
      <c r="E48" s="19"/>
      <c r="H48" s="28"/>
    </row>
    <row r="49" spans="2:8">
      <c r="B49" s="720">
        <v>32</v>
      </c>
      <c r="C49" s="721" t="s">
        <v>684</v>
      </c>
      <c r="D49" s="719">
        <v>5.85</v>
      </c>
      <c r="E49" s="19"/>
      <c r="H49" s="28"/>
    </row>
    <row r="50" spans="2:8">
      <c r="B50" s="720">
        <v>33</v>
      </c>
      <c r="C50" s="721" t="s">
        <v>682</v>
      </c>
      <c r="D50" s="719">
        <v>5.7600000000000007</v>
      </c>
      <c r="E50" s="19"/>
      <c r="H50" s="28"/>
    </row>
    <row r="51" spans="2:8">
      <c r="B51" s="1736" t="s">
        <v>685</v>
      </c>
      <c r="C51" s="1736"/>
      <c r="D51" s="1736"/>
      <c r="E51" s="19"/>
      <c r="H51" s="28"/>
    </row>
    <row r="52" spans="2:8">
      <c r="B52" s="720">
        <v>34</v>
      </c>
      <c r="C52" s="721" t="s">
        <v>659</v>
      </c>
      <c r="D52" s="719">
        <v>6.2560000000000002</v>
      </c>
      <c r="E52" s="19"/>
      <c r="H52" s="28"/>
    </row>
    <row r="53" spans="2:8">
      <c r="B53" s="720">
        <v>35</v>
      </c>
      <c r="C53" s="721" t="s">
        <v>660</v>
      </c>
      <c r="D53" s="719">
        <v>5.7600000000000007</v>
      </c>
      <c r="E53" s="19"/>
      <c r="H53" s="28"/>
    </row>
    <row r="54" spans="2:8">
      <c r="B54" s="1736" t="s">
        <v>686</v>
      </c>
      <c r="C54" s="1736"/>
      <c r="D54" s="1736"/>
      <c r="E54" s="19"/>
      <c r="H54" s="28"/>
    </row>
    <row r="55" spans="2:8">
      <c r="B55" s="720">
        <v>36</v>
      </c>
      <c r="C55" s="721" t="s">
        <v>659</v>
      </c>
      <c r="D55" s="719">
        <v>5.7600000000000007</v>
      </c>
      <c r="E55" s="19"/>
      <c r="H55" s="28"/>
    </row>
    <row r="56" spans="2:8">
      <c r="B56" s="720">
        <v>37</v>
      </c>
      <c r="C56" s="721" t="s">
        <v>660</v>
      </c>
      <c r="D56" s="719">
        <v>5.5</v>
      </c>
      <c r="E56" s="19"/>
      <c r="H56" s="28"/>
    </row>
    <row r="57" spans="2:8">
      <c r="B57" s="1736" t="s">
        <v>687</v>
      </c>
      <c r="C57" s="1736"/>
      <c r="D57" s="1736"/>
      <c r="E57" s="19"/>
      <c r="H57" s="28"/>
    </row>
    <row r="58" spans="2:8">
      <c r="B58" s="720">
        <v>38</v>
      </c>
      <c r="C58" s="721" t="s">
        <v>659</v>
      </c>
      <c r="D58" s="719">
        <v>5.7600000000000007</v>
      </c>
      <c r="E58" s="19"/>
      <c r="H58" s="28"/>
    </row>
    <row r="59" spans="2:8">
      <c r="B59" s="720">
        <v>39</v>
      </c>
      <c r="C59" s="721" t="s">
        <v>688</v>
      </c>
      <c r="D59" s="719">
        <v>5.5</v>
      </c>
      <c r="E59" s="19"/>
    </row>
    <row r="60" spans="2:8">
      <c r="B60" s="1736" t="s">
        <v>689</v>
      </c>
      <c r="C60" s="1736"/>
      <c r="D60" s="1736"/>
      <c r="E60" s="19"/>
    </row>
    <row r="61" spans="2:8">
      <c r="B61" s="720">
        <v>40</v>
      </c>
      <c r="C61" s="721" t="s">
        <v>98</v>
      </c>
      <c r="D61" s="719">
        <v>5.7600000000000007</v>
      </c>
      <c r="E61" s="19"/>
    </row>
    <row r="62" spans="2:8">
      <c r="B62" s="1736" t="s">
        <v>690</v>
      </c>
      <c r="C62" s="1736"/>
      <c r="D62" s="1736"/>
      <c r="E62" s="19"/>
    </row>
    <row r="63" spans="2:8">
      <c r="B63" s="717" t="s">
        <v>423</v>
      </c>
      <c r="C63" s="718" t="s">
        <v>691</v>
      </c>
      <c r="D63" s="719">
        <v>4.8000000000000007</v>
      </c>
      <c r="E63" s="19"/>
    </row>
    <row r="64" spans="2:8">
      <c r="B64" s="717" t="s">
        <v>424</v>
      </c>
      <c r="C64" s="718" t="s">
        <v>692</v>
      </c>
      <c r="D64" s="719">
        <v>4.32</v>
      </c>
      <c r="E64" s="19"/>
    </row>
    <row r="103" spans="4:4">
      <c r="D103" s="25"/>
    </row>
    <row r="104" spans="4:4">
      <c r="D104" s="25"/>
    </row>
    <row r="106" spans="4:4">
      <c r="D106" s="25"/>
    </row>
    <row r="107" spans="4:4">
      <c r="D107" s="25"/>
    </row>
    <row r="108" spans="4:4">
      <c r="D108" s="25"/>
    </row>
    <row r="109" spans="4:4">
      <c r="D109" s="25"/>
    </row>
    <row r="110" spans="4:4" ht="30" customHeight="1">
      <c r="D110" s="25"/>
    </row>
    <row r="111" spans="4:4">
      <c r="D111" s="25"/>
    </row>
    <row r="112" spans="4:4">
      <c r="D112" s="25"/>
    </row>
  </sheetData>
  <mergeCells count="17">
    <mergeCell ref="B54:D54"/>
    <mergeCell ref="B57:D57"/>
    <mergeCell ref="B60:D60"/>
    <mergeCell ref="B62:D62"/>
    <mergeCell ref="B2:D2"/>
    <mergeCell ref="B1:D1"/>
    <mergeCell ref="B4:D4"/>
    <mergeCell ref="B51:D51"/>
    <mergeCell ref="B46:D46"/>
    <mergeCell ref="B39:D39"/>
    <mergeCell ref="B36:D36"/>
    <mergeCell ref="B31:D31"/>
    <mergeCell ref="B25:D25"/>
    <mergeCell ref="B22:D22"/>
    <mergeCell ref="B19:D19"/>
    <mergeCell ref="B15:D15"/>
    <mergeCell ref="B8:D8"/>
  </mergeCells>
  <pageMargins left="0.70866141732283505" right="0.23622047244094499" top="0.59055118110236204" bottom="0.43307086614173201" header="0.31496062992126" footer="0.31496062992126"/>
  <pageSetup paperSize="9" firstPageNumber="174" orientation="portrait" useFirstPageNumber="1" r:id="rId1"/>
  <headerFooter>
    <oddHeader>&amp;CDRAFT</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Foaie46">
    <tabColor rgb="FF00B050"/>
  </sheetPr>
  <dimension ref="A1:F77"/>
  <sheetViews>
    <sheetView topLeftCell="A6" zoomScale="115" zoomScaleNormal="115" workbookViewId="0">
      <selection activeCell="D25" sqref="D25"/>
    </sheetView>
  </sheetViews>
  <sheetFormatPr defaultColWidth="5.28515625" defaultRowHeight="12.75"/>
  <cols>
    <col min="1" max="1" width="2.140625" style="9" customWidth="1"/>
    <col min="2" max="2" width="5.28515625" style="9" customWidth="1"/>
    <col min="3" max="3" width="59.42578125" style="9" customWidth="1"/>
    <col min="4" max="4" width="10.28515625" style="9" customWidth="1"/>
    <col min="5" max="5" width="11.42578125" style="9" customWidth="1"/>
    <col min="6" max="6" width="17.7109375" style="9" customWidth="1"/>
    <col min="7" max="244" width="9.140625" style="9" customWidth="1"/>
    <col min="245" max="16384" width="5.28515625" style="9"/>
  </cols>
  <sheetData>
    <row r="1" spans="1:6" ht="12.75" customHeight="1">
      <c r="B1" s="1731" t="s">
        <v>640</v>
      </c>
      <c r="C1" s="1731"/>
      <c r="D1" s="1731"/>
    </row>
    <row r="2" spans="1:6">
      <c r="B2" s="11"/>
    </row>
    <row r="3" spans="1:6" ht="12.75" customHeight="1">
      <c r="A3" s="668"/>
      <c r="B3" s="1731" t="s">
        <v>693</v>
      </c>
      <c r="C3" s="1731"/>
      <c r="D3" s="1731"/>
      <c r="E3" s="668"/>
    </row>
    <row r="4" spans="1:6" ht="12.75" customHeight="1">
      <c r="A4" s="668"/>
      <c r="B4" s="1731"/>
      <c r="C4" s="1731"/>
      <c r="D4" s="1731"/>
      <c r="E4" s="668"/>
    </row>
    <row r="5" spans="1:6" ht="12.75" customHeight="1">
      <c r="A5" s="668"/>
      <c r="B5" s="608"/>
      <c r="C5" s="608"/>
      <c r="D5" s="608"/>
      <c r="E5" s="668"/>
    </row>
    <row r="6" spans="1:6" ht="19.5" customHeight="1">
      <c r="B6" s="1731" t="s">
        <v>1183</v>
      </c>
      <c r="C6" s="1731"/>
      <c r="D6" s="1731"/>
    </row>
    <row r="7" spans="1:6">
      <c r="B7" s="1731"/>
      <c r="C7" s="1731"/>
      <c r="D7" s="1731"/>
    </row>
    <row r="8" spans="1:6">
      <c r="B8" s="608"/>
      <c r="C8" s="608"/>
      <c r="D8" s="608"/>
    </row>
    <row r="9" spans="1:6" ht="38.25">
      <c r="B9" s="672" t="s">
        <v>35</v>
      </c>
      <c r="C9" s="673" t="s">
        <v>2</v>
      </c>
      <c r="D9" s="805" t="s">
        <v>2637</v>
      </c>
    </row>
    <row r="10" spans="1:6">
      <c r="B10" s="669"/>
      <c r="C10" s="669" t="s">
        <v>694</v>
      </c>
      <c r="D10" s="670"/>
    </row>
    <row r="11" spans="1:6">
      <c r="B11" s="13">
        <v>1</v>
      </c>
      <c r="C11" s="14" t="s">
        <v>695</v>
      </c>
      <c r="D11" s="1030">
        <v>6.5</v>
      </c>
      <c r="E11" s="1019"/>
      <c r="F11" s="1019"/>
    </row>
    <row r="12" spans="1:6">
      <c r="B12" s="15">
        <v>2</v>
      </c>
      <c r="C12" s="16" t="s">
        <v>696</v>
      </c>
      <c r="D12" s="1030">
        <v>6</v>
      </c>
      <c r="E12" s="1019"/>
      <c r="F12" s="1019"/>
    </row>
    <row r="13" spans="1:6">
      <c r="B13" s="13">
        <v>3</v>
      </c>
      <c r="C13" s="16" t="s">
        <v>697</v>
      </c>
      <c r="D13" s="1030">
        <v>6</v>
      </c>
      <c r="E13" s="1019"/>
      <c r="F13" s="1019"/>
    </row>
    <row r="14" spans="1:6">
      <c r="B14" s="15">
        <v>4</v>
      </c>
      <c r="C14" s="16" t="s">
        <v>698</v>
      </c>
      <c r="D14" s="1030">
        <v>5.3</v>
      </c>
      <c r="E14" s="1019"/>
      <c r="F14" s="1019"/>
    </row>
    <row r="15" spans="1:6">
      <c r="B15" s="13">
        <v>5</v>
      </c>
      <c r="C15" s="16" t="s">
        <v>699</v>
      </c>
      <c r="D15" s="1030">
        <v>6</v>
      </c>
      <c r="E15" s="1019"/>
      <c r="F15" s="1019"/>
    </row>
    <row r="16" spans="1:6">
      <c r="B16" s="15">
        <v>6</v>
      </c>
      <c r="C16" s="16" t="s">
        <v>700</v>
      </c>
      <c r="D16" s="1030">
        <v>6</v>
      </c>
      <c r="E16" s="1019"/>
      <c r="F16" s="1019"/>
    </row>
    <row r="17" spans="2:6">
      <c r="B17" s="13">
        <v>7</v>
      </c>
      <c r="C17" s="671" t="s">
        <v>701</v>
      </c>
      <c r="D17" s="1029">
        <v>5.4</v>
      </c>
      <c r="E17" s="1019"/>
      <c r="F17" s="1019"/>
    </row>
    <row r="18" spans="2:6">
      <c r="B18" s="15">
        <v>8</v>
      </c>
      <c r="C18" s="16" t="s">
        <v>702</v>
      </c>
      <c r="D18" s="1032">
        <v>4.8000000000000007</v>
      </c>
      <c r="E18" s="1019"/>
      <c r="F18" s="1019"/>
    </row>
    <row r="19" spans="2:6">
      <c r="B19" s="13">
        <v>9</v>
      </c>
      <c r="C19" s="16" t="s">
        <v>703</v>
      </c>
      <c r="D19" s="1032">
        <v>4.5</v>
      </c>
      <c r="E19" s="1019"/>
      <c r="F19" s="1019"/>
    </row>
    <row r="20" spans="2:6">
      <c r="B20" s="15">
        <v>10</v>
      </c>
      <c r="C20" s="16" t="s">
        <v>704</v>
      </c>
      <c r="D20" s="1029">
        <v>4.3520000000000003</v>
      </c>
      <c r="E20" s="1019"/>
      <c r="F20" s="1019"/>
    </row>
    <row r="21" spans="2:6">
      <c r="B21" s="13">
        <v>11</v>
      </c>
      <c r="C21" s="16" t="s">
        <v>705</v>
      </c>
      <c r="D21" s="1032">
        <v>5.3</v>
      </c>
      <c r="E21" s="1019"/>
      <c r="F21" s="1019"/>
    </row>
    <row r="22" spans="2:6">
      <c r="B22" s="15">
        <v>12</v>
      </c>
      <c r="C22" s="16" t="s">
        <v>706</v>
      </c>
      <c r="D22" s="1032">
        <v>5.3</v>
      </c>
      <c r="E22" s="1019"/>
      <c r="F22" s="1019"/>
    </row>
    <row r="23" spans="2:6">
      <c r="B23" s="13">
        <v>13</v>
      </c>
      <c r="C23" s="671" t="s">
        <v>707</v>
      </c>
      <c r="D23" s="1032">
        <v>4.5</v>
      </c>
      <c r="E23" s="1019"/>
      <c r="F23" s="1019"/>
    </row>
    <row r="24" spans="2:6">
      <c r="B24" s="15">
        <v>14</v>
      </c>
      <c r="C24" s="16" t="s">
        <v>708</v>
      </c>
      <c r="D24" s="1032">
        <v>4.3520000000000003</v>
      </c>
      <c r="E24" s="1019"/>
      <c r="F24" s="1019"/>
    </row>
    <row r="25" spans="2:6">
      <c r="B25" s="13">
        <v>15</v>
      </c>
      <c r="C25" s="16" t="s">
        <v>709</v>
      </c>
      <c r="D25" s="1023">
        <v>3.75</v>
      </c>
      <c r="E25" s="1019"/>
      <c r="F25" s="1019"/>
    </row>
    <row r="26" spans="2:6">
      <c r="B26" s="15">
        <v>16</v>
      </c>
      <c r="C26" s="16" t="s">
        <v>710</v>
      </c>
      <c r="D26" s="1032">
        <v>3.5</v>
      </c>
      <c r="E26" s="1019"/>
      <c r="F26" s="1019"/>
    </row>
    <row r="27" spans="2:6" s="10" customFormat="1" ht="12.75" customHeight="1"/>
    <row r="28" spans="2:6" s="10" customFormat="1" ht="12.75" customHeight="1"/>
    <row r="29" spans="2:6" s="10" customFormat="1" ht="12.75" customHeight="1"/>
    <row r="30" spans="2:6" s="10" customFormat="1" ht="12.75" customHeight="1"/>
    <row r="31" spans="2:6" s="10" customFormat="1" ht="12.75" customHeight="1"/>
    <row r="32" spans="2:6" s="10" customFormat="1" ht="12.75" customHeight="1"/>
    <row r="33" spans="2:4" s="10" customFormat="1" ht="15.75" customHeight="1"/>
    <row r="34" spans="2:4" s="10" customFormat="1" ht="15.75" customHeight="1"/>
    <row r="35" spans="2:4" s="10" customFormat="1" ht="12.75" customHeight="1"/>
    <row r="36" spans="2:4" s="10" customFormat="1" ht="15.75" customHeight="1"/>
    <row r="37" spans="2:4" s="10" customFormat="1" ht="12.75" customHeight="1"/>
    <row r="38" spans="2:4" s="10" customFormat="1" ht="12.75" customHeight="1"/>
    <row r="39" spans="2:4" s="10" customFormat="1" ht="15" customHeight="1"/>
    <row r="40" spans="2:4" s="10" customFormat="1" ht="12.75" customHeight="1"/>
    <row r="41" spans="2:4" s="10" customFormat="1" ht="12.75" customHeight="1"/>
    <row r="42" spans="2:4">
      <c r="B42" s="12"/>
      <c r="C42" s="12"/>
    </row>
    <row r="43" spans="2:4">
      <c r="B43" s="12"/>
      <c r="C43" s="12"/>
    </row>
    <row r="44" spans="2:4">
      <c r="B44" s="12"/>
      <c r="C44" s="12"/>
    </row>
    <row r="45" spans="2:4">
      <c r="B45" s="12"/>
      <c r="C45" s="17"/>
      <c r="D45" s="18"/>
    </row>
    <row r="46" spans="2:4">
      <c r="B46" s="12"/>
      <c r="C46" s="17"/>
      <c r="D46" s="18"/>
    </row>
    <row r="47" spans="2:4">
      <c r="B47" s="12"/>
      <c r="C47" s="17"/>
      <c r="D47" s="19"/>
    </row>
    <row r="48" spans="2:4">
      <c r="B48" s="12"/>
      <c r="C48" s="17"/>
      <c r="D48" s="18"/>
    </row>
    <row r="49" spans="2:4">
      <c r="B49" s="12"/>
      <c r="C49" s="17"/>
      <c r="D49" s="18"/>
    </row>
    <row r="50" spans="2:4">
      <c r="B50" s="12"/>
      <c r="C50" s="17"/>
      <c r="D50" s="18"/>
    </row>
    <row r="51" spans="2:4" ht="24.75" customHeight="1">
      <c r="B51" s="12"/>
      <c r="C51" s="17"/>
      <c r="D51" s="18"/>
    </row>
    <row r="52" spans="2:4">
      <c r="B52" s="12"/>
      <c r="C52" s="17"/>
      <c r="D52" s="18"/>
    </row>
    <row r="53" spans="2:4">
      <c r="B53" s="12"/>
      <c r="C53" s="17"/>
      <c r="D53" s="18"/>
    </row>
    <row r="54" spans="2:4">
      <c r="B54" s="12"/>
      <c r="C54" s="17"/>
      <c r="D54" s="18"/>
    </row>
    <row r="55" spans="2:4">
      <c r="B55" s="12"/>
      <c r="C55" s="17"/>
      <c r="D55" s="18"/>
    </row>
    <row r="56" spans="2:4">
      <c r="B56" s="12"/>
      <c r="C56" s="17"/>
      <c r="D56" s="18"/>
    </row>
    <row r="57" spans="2:4">
      <c r="B57" s="12"/>
      <c r="C57" s="17"/>
      <c r="D57" s="18"/>
    </row>
    <row r="58" spans="2:4">
      <c r="B58" s="12"/>
      <c r="C58" s="17"/>
      <c r="D58" s="18"/>
    </row>
    <row r="59" spans="2:4">
      <c r="B59" s="12"/>
      <c r="C59" s="17"/>
      <c r="D59" s="18"/>
    </row>
    <row r="60" spans="2:4">
      <c r="B60" s="12"/>
      <c r="C60" s="17"/>
      <c r="D60" s="18"/>
    </row>
    <row r="61" spans="2:4">
      <c r="B61" s="12"/>
      <c r="C61" s="17"/>
      <c r="D61" s="18"/>
    </row>
    <row r="62" spans="2:4">
      <c r="B62" s="12"/>
      <c r="C62" s="17"/>
      <c r="D62" s="18"/>
    </row>
    <row r="63" spans="2:4">
      <c r="B63" s="12"/>
      <c r="C63" s="17"/>
      <c r="D63" s="18"/>
    </row>
    <row r="64" spans="2:4">
      <c r="B64" s="12"/>
      <c r="C64" s="17"/>
      <c r="D64" s="18"/>
    </row>
    <row r="65" spans="2:4">
      <c r="B65" s="12"/>
      <c r="C65" s="17"/>
      <c r="D65" s="18"/>
    </row>
    <row r="66" spans="2:4">
      <c r="B66" s="12"/>
      <c r="C66" s="17"/>
      <c r="D66" s="18"/>
    </row>
    <row r="67" spans="2:4">
      <c r="B67" s="12"/>
      <c r="C67" s="17"/>
      <c r="D67" s="18"/>
    </row>
    <row r="68" spans="2:4">
      <c r="B68" s="12"/>
      <c r="C68" s="17"/>
      <c r="D68" s="18"/>
    </row>
    <row r="69" spans="2:4">
      <c r="B69" s="12"/>
      <c r="C69" s="17"/>
      <c r="D69" s="18"/>
    </row>
    <row r="70" spans="2:4">
      <c r="B70" s="12"/>
      <c r="C70" s="17"/>
      <c r="D70" s="18"/>
    </row>
    <row r="71" spans="2:4">
      <c r="B71" s="12"/>
      <c r="C71" s="17"/>
      <c r="D71" s="18"/>
    </row>
    <row r="72" spans="2:4">
      <c r="B72" s="12"/>
      <c r="C72" s="17"/>
      <c r="D72" s="18"/>
    </row>
    <row r="73" spans="2:4" ht="12.75" customHeight="1">
      <c r="B73" s="20"/>
      <c r="C73" s="10"/>
    </row>
    <row r="74" spans="2:4">
      <c r="B74" s="21"/>
      <c r="C74" s="22"/>
    </row>
    <row r="75" spans="2:4">
      <c r="B75" s="23"/>
    </row>
    <row r="76" spans="2:4">
      <c r="B76" s="24"/>
    </row>
    <row r="77" spans="2:4">
      <c r="B77" s="21"/>
      <c r="C77" s="22"/>
    </row>
  </sheetData>
  <mergeCells count="3">
    <mergeCell ref="B6:D7"/>
    <mergeCell ref="B1:D1"/>
    <mergeCell ref="B3:D4"/>
  </mergeCells>
  <pageMargins left="0.25" right="0.25" top="0.75" bottom="0.75" header="0.3" footer="0.3"/>
  <pageSetup paperSize="9" firstPageNumber="176" fitToHeight="0" orientation="portrait" useFirstPageNumber="1" r:id="rId1"/>
  <headerFooter>
    <oddHeader>&amp;CDRAFT</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Foaie47">
    <tabColor rgb="FF00B050"/>
  </sheetPr>
  <dimension ref="A2:H72"/>
  <sheetViews>
    <sheetView topLeftCell="A6" zoomScale="115" zoomScaleNormal="115" workbookViewId="0">
      <selection activeCell="C15" sqref="C15"/>
    </sheetView>
  </sheetViews>
  <sheetFormatPr defaultColWidth="10.28515625" defaultRowHeight="15.75"/>
  <cols>
    <col min="1" max="1" width="5.28515625" style="1" customWidth="1"/>
    <col min="2" max="2" width="9" style="1" customWidth="1"/>
    <col min="3" max="3" width="55.85546875" style="1" customWidth="1"/>
    <col min="4" max="16384" width="10.28515625" style="1"/>
  </cols>
  <sheetData>
    <row r="2" spans="1:8" ht="24.75" customHeight="1">
      <c r="A2" s="675"/>
      <c r="B2" s="1737" t="s">
        <v>640</v>
      </c>
      <c r="C2" s="1737"/>
      <c r="D2" s="1737"/>
      <c r="E2" s="1737"/>
      <c r="F2" s="675"/>
    </row>
    <row r="3" spans="1:8" ht="15.75" customHeight="1">
      <c r="A3" s="674"/>
      <c r="B3" s="1742" t="s">
        <v>711</v>
      </c>
      <c r="C3" s="1742"/>
      <c r="D3" s="1742"/>
      <c r="E3" s="1742"/>
      <c r="F3" s="674"/>
      <c r="G3" s="674"/>
    </row>
    <row r="4" spans="1:8" ht="36.75" customHeight="1">
      <c r="A4" s="674"/>
      <c r="B4" s="768"/>
      <c r="C4" s="768"/>
      <c r="D4" s="768"/>
      <c r="E4" s="768"/>
      <c r="F4" s="674"/>
      <c r="G4" s="674"/>
    </row>
    <row r="5" spans="1:8" ht="27.75" customHeight="1">
      <c r="A5" s="674"/>
      <c r="B5" s="1725" t="s">
        <v>1182</v>
      </c>
      <c r="C5" s="1725"/>
      <c r="D5" s="1725"/>
      <c r="E5" s="1725"/>
      <c r="F5" s="674"/>
      <c r="G5" s="674"/>
    </row>
    <row r="6" spans="1:8" ht="97.5" customHeight="1">
      <c r="A6" s="780"/>
    </row>
    <row r="7" spans="1:8" ht="51.75">
      <c r="A7" s="3"/>
      <c r="B7" s="672" t="s">
        <v>35</v>
      </c>
      <c r="C7" s="673" t="s">
        <v>2</v>
      </c>
      <c r="D7" s="804" t="s">
        <v>2746</v>
      </c>
      <c r="E7" s="805" t="s">
        <v>2747</v>
      </c>
      <c r="F7" s="37"/>
      <c r="G7" s="37"/>
      <c r="H7" s="37"/>
    </row>
    <row r="8" spans="1:8" ht="22.5" customHeight="1">
      <c r="A8" s="5"/>
      <c r="B8" s="1728" t="s">
        <v>712</v>
      </c>
      <c r="C8" s="1728"/>
      <c r="D8" s="1728"/>
      <c r="E8" s="1728"/>
      <c r="F8" s="37"/>
      <c r="G8" s="37"/>
      <c r="H8" s="37"/>
    </row>
    <row r="9" spans="1:8">
      <c r="A9" s="5"/>
      <c r="B9" s="6">
        <v>1</v>
      </c>
      <c r="C9" s="7" t="s">
        <v>713</v>
      </c>
      <c r="D9" s="900">
        <v>4.8640000000000008</v>
      </c>
      <c r="E9" s="900">
        <v>5.120000000000001</v>
      </c>
      <c r="F9" s="37"/>
      <c r="G9" s="37"/>
      <c r="H9" s="37"/>
    </row>
    <row r="10" spans="1:8" ht="25.5">
      <c r="A10" s="5"/>
      <c r="B10" s="6">
        <v>2</v>
      </c>
      <c r="C10" s="7" t="s">
        <v>714</v>
      </c>
      <c r="D10" s="900">
        <v>4.6079999999999997</v>
      </c>
      <c r="E10" s="900">
        <v>4.8640000000000008</v>
      </c>
      <c r="F10" s="37"/>
      <c r="G10" s="37"/>
      <c r="H10" s="37"/>
    </row>
    <row r="11" spans="1:8">
      <c r="A11" s="5"/>
      <c r="B11" s="37"/>
      <c r="C11" s="37"/>
      <c r="D11" s="37"/>
      <c r="E11" s="37"/>
      <c r="F11" s="723"/>
      <c r="G11" s="37"/>
      <c r="H11" s="37"/>
    </row>
    <row r="12" spans="1:8">
      <c r="A12" s="661"/>
      <c r="B12" s="661" t="s">
        <v>715</v>
      </c>
      <c r="C12" s="37"/>
      <c r="D12" s="37"/>
      <c r="E12" s="37"/>
      <c r="F12" s="37"/>
      <c r="G12" s="37"/>
      <c r="H12" s="37"/>
    </row>
    <row r="13" spans="1:8">
      <c r="A13" s="661"/>
      <c r="B13" s="37"/>
      <c r="C13" s="37"/>
      <c r="D13" s="37"/>
      <c r="E13" s="37"/>
      <c r="F13" s="37"/>
      <c r="G13" s="37"/>
      <c r="H13" s="37"/>
    </row>
    <row r="14" spans="1:8">
      <c r="A14" s="661"/>
      <c r="B14" s="37"/>
      <c r="C14" s="37"/>
      <c r="D14" s="37"/>
      <c r="E14" s="37"/>
      <c r="F14" s="37"/>
      <c r="G14" s="37"/>
      <c r="H14" s="37"/>
    </row>
    <row r="15" spans="1:8">
      <c r="A15" s="37"/>
      <c r="B15" s="37"/>
      <c r="C15" s="37"/>
      <c r="D15" s="37"/>
      <c r="E15" s="37"/>
      <c r="F15" s="37"/>
      <c r="G15" s="37"/>
      <c r="H15" s="37"/>
    </row>
    <row r="16" spans="1:8">
      <c r="A16" s="37"/>
      <c r="B16" s="37"/>
      <c r="C16" s="37"/>
      <c r="D16" s="37"/>
      <c r="E16" s="37"/>
      <c r="F16" s="37"/>
      <c r="G16" s="37"/>
      <c r="H16" s="37"/>
    </row>
    <row r="17" spans="1:8">
      <c r="A17" s="37"/>
      <c r="B17" s="37"/>
      <c r="C17" s="37"/>
      <c r="D17" s="37"/>
      <c r="E17" s="37"/>
      <c r="F17" s="37"/>
      <c r="G17" s="37"/>
      <c r="H17" s="37"/>
    </row>
    <row r="18" spans="1:8">
      <c r="A18" s="37"/>
      <c r="B18" s="37"/>
      <c r="C18" s="37"/>
      <c r="D18" s="37"/>
      <c r="E18" s="37"/>
      <c r="F18" s="37"/>
      <c r="G18" s="37"/>
      <c r="H18" s="37"/>
    </row>
    <row r="19" spans="1:8">
      <c r="A19" s="37"/>
      <c r="B19" s="37"/>
      <c r="C19" s="37"/>
      <c r="D19" s="37"/>
      <c r="E19" s="37"/>
      <c r="F19" s="37"/>
      <c r="G19" s="37"/>
      <c r="H19" s="37"/>
    </row>
    <row r="20" spans="1:8">
      <c r="A20" s="37"/>
      <c r="B20" s="37"/>
      <c r="C20" s="37"/>
      <c r="D20" s="37"/>
      <c r="E20" s="37"/>
      <c r="F20" s="37"/>
      <c r="G20" s="37"/>
      <c r="H20" s="37"/>
    </row>
    <row r="24" spans="1:8">
      <c r="F24" s="8"/>
    </row>
    <row r="25" spans="1:8">
      <c r="F25" s="8"/>
    </row>
    <row r="26" spans="1:8">
      <c r="F26" s="8"/>
    </row>
    <row r="27" spans="1:8">
      <c r="F27" s="8"/>
    </row>
    <row r="28" spans="1:8">
      <c r="F28" s="8"/>
    </row>
    <row r="29" spans="1:8">
      <c r="F29" s="8"/>
    </row>
    <row r="30" spans="1:8">
      <c r="F30" s="8"/>
    </row>
    <row r="31" spans="1:8">
      <c r="F31" s="8"/>
    </row>
    <row r="32" spans="1:8">
      <c r="F32" s="8"/>
    </row>
    <row r="33" spans="6:6">
      <c r="F33" s="8"/>
    </row>
    <row r="34" spans="6:6">
      <c r="F34" s="8"/>
    </row>
    <row r="35" spans="6:6">
      <c r="F35" s="8"/>
    </row>
    <row r="36" spans="6:6">
      <c r="F36" s="8"/>
    </row>
    <row r="37" spans="6:6">
      <c r="F37" s="8"/>
    </row>
    <row r="38" spans="6:6">
      <c r="F38" s="8"/>
    </row>
    <row r="39" spans="6:6">
      <c r="F39" s="8"/>
    </row>
    <row r="40" spans="6:6">
      <c r="F40" s="8"/>
    </row>
    <row r="41" spans="6:6">
      <c r="F41" s="8"/>
    </row>
    <row r="42" spans="6:6">
      <c r="F42" s="8"/>
    </row>
    <row r="43" spans="6:6">
      <c r="F43" s="8"/>
    </row>
    <row r="44" spans="6:6">
      <c r="F44" s="8"/>
    </row>
    <row r="45" spans="6:6">
      <c r="F45" s="8"/>
    </row>
    <row r="46" spans="6:6">
      <c r="F46" s="8"/>
    </row>
    <row r="47" spans="6:6">
      <c r="F47" s="8"/>
    </row>
    <row r="48" spans="6:6">
      <c r="F48" s="8"/>
    </row>
    <row r="49" spans="6:6">
      <c r="F49" s="8"/>
    </row>
    <row r="50" spans="6:6">
      <c r="F50" s="8"/>
    </row>
    <row r="51" spans="6:6">
      <c r="F51" s="8"/>
    </row>
    <row r="52" spans="6:6">
      <c r="F52" s="8"/>
    </row>
    <row r="53" spans="6:6">
      <c r="F53" s="8"/>
    </row>
    <row r="54" spans="6:6">
      <c r="F54" s="8"/>
    </row>
    <row r="55" spans="6:6">
      <c r="F55" s="8"/>
    </row>
    <row r="56" spans="6:6">
      <c r="F56" s="8"/>
    </row>
    <row r="57" spans="6:6">
      <c r="F57" s="8"/>
    </row>
    <row r="58" spans="6:6">
      <c r="F58" s="8"/>
    </row>
    <row r="59" spans="6:6">
      <c r="F59" s="8"/>
    </row>
    <row r="60" spans="6:6">
      <c r="F60" s="8"/>
    </row>
    <row r="61" spans="6:6">
      <c r="F61" s="8"/>
    </row>
    <row r="62" spans="6:6">
      <c r="F62" s="8"/>
    </row>
    <row r="63" spans="6:6">
      <c r="F63" s="8"/>
    </row>
    <row r="64" spans="6:6">
      <c r="F64" s="8"/>
    </row>
    <row r="65" spans="6:6">
      <c r="F65" s="8"/>
    </row>
    <row r="66" spans="6:6">
      <c r="F66" s="8"/>
    </row>
    <row r="67" spans="6:6">
      <c r="F67" s="8"/>
    </row>
    <row r="68" spans="6:6">
      <c r="F68" s="8"/>
    </row>
    <row r="69" spans="6:6">
      <c r="F69" s="8"/>
    </row>
    <row r="70" spans="6:6">
      <c r="F70" s="8"/>
    </row>
    <row r="71" spans="6:6">
      <c r="F71" s="8"/>
    </row>
    <row r="72" spans="6:6">
      <c r="F72" s="8"/>
    </row>
  </sheetData>
  <mergeCells count="4">
    <mergeCell ref="B8:E8"/>
    <mergeCell ref="B2:E2"/>
    <mergeCell ref="B3:E3"/>
    <mergeCell ref="B5:E5"/>
  </mergeCells>
  <pageMargins left="0.47244094488188998" right="0.196850393700787" top="0.27559055118110198" bottom="0.35433070866141703" header="0.23622047244094499" footer="0.27559055118110198"/>
  <pageSetup paperSize="9" scale="85" firstPageNumber="177" orientation="portrait" useFirstPageNumber="1" r:id="rId1"/>
  <headerFooter alignWithMargins="0">
    <oddHeader>&amp;CDRAFT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rgb="FF92D050"/>
    <pageSetUpPr fitToPage="1"/>
  </sheetPr>
  <dimension ref="A1:Z19"/>
  <sheetViews>
    <sheetView topLeftCell="A2" zoomScale="115" zoomScaleNormal="115" workbookViewId="0">
      <selection activeCell="I16" sqref="I16"/>
    </sheetView>
  </sheetViews>
  <sheetFormatPr defaultColWidth="10.28515625" defaultRowHeight="15"/>
  <cols>
    <col min="1" max="1" width="12.140625" style="285" customWidth="1"/>
    <col min="2" max="2" width="5.42578125" style="285" customWidth="1"/>
    <col min="3" max="3" width="29.140625" style="285" customWidth="1"/>
    <col min="4" max="4" width="14.7109375" style="285" customWidth="1"/>
    <col min="5" max="5" width="26.140625" style="285" customWidth="1"/>
    <col min="6" max="6" width="10.28515625" style="285" customWidth="1"/>
    <col min="7" max="7" width="7.42578125" style="285" customWidth="1"/>
    <col min="8" max="8" width="9.85546875" style="285" customWidth="1"/>
    <col min="9" max="9" width="10" style="285" customWidth="1"/>
    <col min="10" max="10" width="7.85546875" style="285" customWidth="1"/>
    <col min="11" max="11" width="9.85546875" style="285" customWidth="1"/>
    <col min="12" max="12" width="7.140625" style="285" customWidth="1"/>
    <col min="13" max="24" width="10.28515625" style="285"/>
    <col min="25" max="26" width="10.28515625" style="285" hidden="1" customWidth="1"/>
    <col min="27" max="16384" width="10.28515625" style="285"/>
  </cols>
  <sheetData>
    <row r="1" spans="1:12" ht="15.75">
      <c r="A1" s="1125" t="s">
        <v>0</v>
      </c>
      <c r="B1" s="1125"/>
      <c r="C1" s="1125"/>
      <c r="D1" s="1125"/>
      <c r="E1" s="1125"/>
      <c r="F1" s="1125"/>
      <c r="G1" s="1125"/>
      <c r="H1" s="286"/>
    </row>
    <row r="2" spans="1:12" ht="15.75">
      <c r="B2" s="620"/>
    </row>
    <row r="3" spans="1:12" ht="15" customHeight="1">
      <c r="A3" s="1126" t="s">
        <v>2618</v>
      </c>
      <c r="B3" s="1126"/>
      <c r="C3" s="1126"/>
      <c r="D3" s="1126"/>
      <c r="E3" s="1126"/>
      <c r="F3" s="1126"/>
      <c r="G3" s="1126"/>
      <c r="H3" s="287"/>
    </row>
    <row r="4" spans="1:12">
      <c r="B4" s="596"/>
      <c r="C4" s="596"/>
      <c r="D4" s="596"/>
      <c r="E4" s="596"/>
      <c r="F4" s="596"/>
      <c r="G4" s="39"/>
      <c r="H4" s="39"/>
      <c r="J4" s="39"/>
      <c r="K4" s="39"/>
    </row>
    <row r="5" spans="1:12">
      <c r="B5" s="621"/>
      <c r="C5" s="621"/>
      <c r="D5" s="621"/>
      <c r="E5" s="621"/>
      <c r="F5" s="621"/>
      <c r="G5" s="1127"/>
      <c r="H5" s="1127"/>
      <c r="J5" s="39"/>
      <c r="K5" s="39"/>
    </row>
    <row r="6" spans="1:12" ht="25.5">
      <c r="B6" s="767" t="s">
        <v>17</v>
      </c>
      <c r="C6" s="801" t="s">
        <v>2</v>
      </c>
      <c r="D6" s="696" t="s">
        <v>3</v>
      </c>
      <c r="E6" s="696" t="s">
        <v>2741</v>
      </c>
      <c r="F6" s="181"/>
      <c r="G6" s="181"/>
      <c r="H6" s="288"/>
      <c r="I6" s="288"/>
      <c r="J6" s="181"/>
      <c r="K6" s="288"/>
      <c r="L6" s="37"/>
    </row>
    <row r="7" spans="1:12" ht="15" customHeight="1">
      <c r="B7" s="1128" t="s">
        <v>80</v>
      </c>
      <c r="C7" s="1128"/>
      <c r="D7" s="1128"/>
      <c r="E7" s="1128"/>
      <c r="F7" s="181"/>
      <c r="G7" s="181"/>
      <c r="H7" s="288"/>
      <c r="I7" s="288"/>
      <c r="J7" s="181"/>
      <c r="K7" s="288"/>
    </row>
    <row r="8" spans="1:12">
      <c r="B8" s="1124">
        <v>1</v>
      </c>
      <c r="C8" s="140" t="s">
        <v>81</v>
      </c>
      <c r="D8" s="63" t="s">
        <v>7</v>
      </c>
      <c r="E8" s="438">
        <v>1.6</v>
      </c>
      <c r="F8" s="173"/>
      <c r="G8" s="110"/>
      <c r="H8" s="173"/>
      <c r="I8" s="290"/>
      <c r="J8" s="110"/>
      <c r="K8" s="173"/>
      <c r="L8" s="290"/>
    </row>
    <row r="9" spans="1:12">
      <c r="B9" s="1124"/>
      <c r="C9" s="140" t="s">
        <v>82</v>
      </c>
      <c r="D9" s="63" t="s">
        <v>7</v>
      </c>
      <c r="E9" s="438">
        <v>1.56</v>
      </c>
      <c r="F9" s="173"/>
      <c r="G9" s="110"/>
      <c r="H9" s="173"/>
      <c r="I9" s="290"/>
      <c r="J9" s="110"/>
      <c r="K9" s="173"/>
      <c r="L9" s="290"/>
    </row>
    <row r="10" spans="1:12">
      <c r="B10" s="1124"/>
      <c r="C10" s="140" t="s">
        <v>83</v>
      </c>
      <c r="D10" s="63" t="s">
        <v>7</v>
      </c>
      <c r="E10" s="438">
        <v>1.54</v>
      </c>
      <c r="F10" s="173"/>
      <c r="G10" s="110"/>
      <c r="H10" s="173"/>
      <c r="I10" s="290"/>
      <c r="J10" s="110"/>
      <c r="K10" s="173"/>
      <c r="L10" s="290"/>
    </row>
    <row r="11" spans="1:12">
      <c r="B11" s="1124"/>
      <c r="C11" s="140" t="s">
        <v>84</v>
      </c>
      <c r="D11" s="63" t="s">
        <v>7</v>
      </c>
      <c r="E11" s="438">
        <v>1.48</v>
      </c>
      <c r="F11" s="173"/>
      <c r="G11" s="110"/>
      <c r="H11" s="173"/>
      <c r="I11" s="290"/>
      <c r="J11" s="110"/>
      <c r="K11" s="173"/>
      <c r="L11" s="290"/>
    </row>
    <row r="12" spans="1:12">
      <c r="B12" s="1124">
        <v>2</v>
      </c>
      <c r="C12" s="140" t="s">
        <v>81</v>
      </c>
      <c r="D12" s="63" t="s">
        <v>33</v>
      </c>
      <c r="E12" s="438">
        <v>1.48</v>
      </c>
      <c r="F12" s="173"/>
      <c r="G12" s="110"/>
      <c r="H12" s="173"/>
      <c r="I12" s="290"/>
      <c r="J12" s="110"/>
      <c r="K12" s="173"/>
      <c r="L12" s="290"/>
    </row>
    <row r="13" spans="1:12">
      <c r="B13" s="1124"/>
      <c r="C13" s="140" t="s">
        <v>83</v>
      </c>
      <c r="D13" s="63" t="s">
        <v>33</v>
      </c>
      <c r="E13" s="438">
        <v>1.46</v>
      </c>
      <c r="F13" s="173"/>
      <c r="G13" s="110"/>
      <c r="H13" s="173"/>
      <c r="I13" s="290"/>
      <c r="J13" s="110"/>
      <c r="K13" s="173"/>
      <c r="L13" s="290"/>
    </row>
    <row r="14" spans="1:12">
      <c r="B14" s="1124"/>
      <c r="C14" s="140" t="s">
        <v>84</v>
      </c>
      <c r="D14" s="63" t="s">
        <v>33</v>
      </c>
      <c r="E14" s="438">
        <v>1.42</v>
      </c>
      <c r="F14" s="173"/>
      <c r="G14" s="110"/>
      <c r="H14" s="173"/>
      <c r="I14" s="290"/>
      <c r="J14" s="110"/>
      <c r="K14" s="173"/>
      <c r="L14" s="290"/>
    </row>
    <row r="15" spans="1:12">
      <c r="B15" s="622" t="s">
        <v>85</v>
      </c>
      <c r="C15" s="622"/>
      <c r="D15" s="621"/>
      <c r="E15" s="621"/>
      <c r="F15" s="621"/>
      <c r="H15" s="173"/>
      <c r="I15" s="291"/>
      <c r="J15" s="290"/>
    </row>
    <row r="16" spans="1:12" ht="30" customHeight="1">
      <c r="B16" s="1123" t="s">
        <v>78</v>
      </c>
      <c r="C16" s="1123"/>
      <c r="D16" s="1123"/>
      <c r="E16" s="1123"/>
      <c r="F16" s="623"/>
      <c r="H16" s="173"/>
      <c r="I16" s="291"/>
      <c r="J16" s="290"/>
    </row>
    <row r="17" spans="2:10" ht="37.5" customHeight="1">
      <c r="B17" s="1123" t="s">
        <v>2619</v>
      </c>
      <c r="C17" s="1123"/>
      <c r="D17" s="1123"/>
      <c r="E17" s="1123"/>
      <c r="F17" s="623"/>
      <c r="H17" s="173"/>
      <c r="I17" s="291"/>
      <c r="J17" s="290"/>
    </row>
    <row r="18" spans="2:10">
      <c r="B18" s="621"/>
      <c r="C18" s="621"/>
      <c r="D18" s="621"/>
      <c r="E18" s="621"/>
      <c r="F18" s="621"/>
    </row>
    <row r="19" spans="2:10">
      <c r="B19" s="621"/>
      <c r="C19" s="621"/>
      <c r="D19" s="621"/>
      <c r="E19" s="621"/>
      <c r="F19" s="621"/>
    </row>
  </sheetData>
  <mergeCells count="8">
    <mergeCell ref="B17:E17"/>
    <mergeCell ref="B8:B11"/>
    <mergeCell ref="B12:B14"/>
    <mergeCell ref="A1:G1"/>
    <mergeCell ref="A3:G3"/>
    <mergeCell ref="G5:H5"/>
    <mergeCell ref="B7:E7"/>
    <mergeCell ref="B16:E16"/>
  </mergeCells>
  <pageMargins left="0.47244094488188998" right="0.196850393700787" top="0.35433070866141703" bottom="0.27559055118110198" header="0.23622047244094499" footer="0.196850393700787"/>
  <pageSetup paperSize="9" scale="85" firstPageNumber="31" orientation="portrait" useFirstPageNumber="1" r:id="rId1"/>
  <headerFooter>
    <oddHeader>&amp;CDRAFT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aie3">
    <tabColor rgb="FFFFC000"/>
  </sheetPr>
  <dimension ref="A2:Q44"/>
  <sheetViews>
    <sheetView topLeftCell="A25" zoomScale="115" zoomScaleNormal="115" workbookViewId="0">
      <selection activeCell="A46" sqref="A46"/>
    </sheetView>
  </sheetViews>
  <sheetFormatPr defaultColWidth="10.28515625" defaultRowHeight="12.75"/>
  <cols>
    <col min="1" max="1" width="10.28515625" style="162"/>
    <col min="2" max="2" width="4.42578125" style="162" customWidth="1"/>
    <col min="3" max="3" width="40.140625" style="162" customWidth="1"/>
    <col min="4" max="4" width="9.28515625" style="284" customWidth="1"/>
    <col min="5" max="12" width="8.140625" style="162" customWidth="1"/>
    <col min="13" max="14" width="16" style="162" hidden="1" customWidth="1"/>
    <col min="15" max="17" width="10.28515625" style="162" hidden="1" customWidth="1"/>
    <col min="18" max="20" width="10.28515625" style="162" customWidth="1"/>
    <col min="21" max="16384" width="10.28515625" style="162"/>
  </cols>
  <sheetData>
    <row r="2" spans="1:16">
      <c r="A2" s="1129" t="s">
        <v>92</v>
      </c>
      <c r="B2" s="1129"/>
      <c r="C2" s="1129"/>
      <c r="D2" s="1129"/>
      <c r="E2" s="1129"/>
      <c r="F2" s="1129"/>
      <c r="G2" s="1129"/>
      <c r="H2" s="1129"/>
      <c r="I2" s="1129"/>
      <c r="J2" s="265"/>
      <c r="K2" s="265"/>
      <c r="L2" s="265"/>
      <c r="M2" s="265"/>
    </row>
    <row r="3" spans="1:16">
      <c r="A3" s="1129" t="s">
        <v>93</v>
      </c>
      <c r="B3" s="1129"/>
      <c r="C3" s="1129"/>
      <c r="D3" s="1129"/>
      <c r="E3" s="1129"/>
      <c r="F3" s="1129"/>
      <c r="G3" s="1129"/>
      <c r="H3" s="1129"/>
      <c r="I3" s="1129"/>
      <c r="J3" s="265"/>
      <c r="K3" s="265"/>
      <c r="L3" s="265"/>
      <c r="M3" s="265"/>
    </row>
    <row r="4" spans="1:16">
      <c r="C4" s="265"/>
    </row>
    <row r="5" spans="1:16">
      <c r="C5" s="265"/>
    </row>
    <row r="6" spans="1:16">
      <c r="C6" s="265"/>
    </row>
    <row r="7" spans="1:16">
      <c r="A7" s="265"/>
      <c r="B7" s="1132" t="s">
        <v>94</v>
      </c>
      <c r="C7" s="1132" t="s">
        <v>2</v>
      </c>
      <c r="D7" s="1132" t="s">
        <v>3</v>
      </c>
      <c r="E7" s="1137" t="s">
        <v>2637</v>
      </c>
      <c r="F7" s="1138"/>
      <c r="G7" s="1138"/>
      <c r="H7" s="1139"/>
      <c r="I7" s="173"/>
    </row>
    <row r="8" spans="1:16">
      <c r="A8" s="265"/>
      <c r="B8" s="1132"/>
      <c r="C8" s="1132"/>
      <c r="D8" s="1132"/>
      <c r="E8" s="1140"/>
      <c r="F8" s="1141"/>
      <c r="G8" s="1141"/>
      <c r="H8" s="1142"/>
      <c r="I8" s="173"/>
    </row>
    <row r="9" spans="1:16">
      <c r="B9" s="1135" t="s">
        <v>2620</v>
      </c>
      <c r="C9" s="1136"/>
      <c r="D9" s="1136"/>
      <c r="E9" s="1136"/>
      <c r="F9" s="1136"/>
      <c r="G9" s="1136"/>
      <c r="H9" s="1136"/>
      <c r="I9" s="854"/>
      <c r="M9" s="265"/>
    </row>
    <row r="10" spans="1:16">
      <c r="B10" s="1147" t="s">
        <v>2621</v>
      </c>
      <c r="C10" s="1148"/>
      <c r="D10" s="1148"/>
      <c r="E10" s="1148"/>
      <c r="F10" s="1148"/>
      <c r="G10" s="1148"/>
      <c r="H10" s="1148"/>
      <c r="I10" s="854"/>
      <c r="M10" s="265"/>
    </row>
    <row r="11" spans="1:16">
      <c r="B11" s="1156"/>
      <c r="C11" s="1157"/>
      <c r="D11" s="1158"/>
      <c r="E11" s="1135" t="s">
        <v>5</v>
      </c>
      <c r="F11" s="1146"/>
      <c r="G11" s="1135" t="s">
        <v>6</v>
      </c>
      <c r="H11" s="1146"/>
      <c r="I11" s="854"/>
    </row>
    <row r="12" spans="1:16" ht="12.75" customHeight="1">
      <c r="B12" s="1147"/>
      <c r="C12" s="1148"/>
      <c r="D12" s="1148"/>
      <c r="E12" s="825" t="s">
        <v>356</v>
      </c>
      <c r="F12" s="825" t="s">
        <v>357</v>
      </c>
      <c r="G12" s="825" t="s">
        <v>356</v>
      </c>
      <c r="H12" s="825" t="s">
        <v>357</v>
      </c>
      <c r="I12" s="855"/>
      <c r="M12" s="162" t="s">
        <v>356</v>
      </c>
      <c r="N12" s="162" t="s">
        <v>357</v>
      </c>
    </row>
    <row r="13" spans="1:16">
      <c r="A13" s="168"/>
      <c r="B13" s="450">
        <v>1</v>
      </c>
      <c r="C13" s="451" t="s">
        <v>95</v>
      </c>
      <c r="D13" s="452" t="s">
        <v>7</v>
      </c>
      <c r="E13" s="586">
        <f>_xlfn.XLOOKUP(M13,[1]II_CI_1!$AI:$AI,[1]II_CI_1!$S:$S)</f>
        <v>5.1204999999999998</v>
      </c>
      <c r="F13" s="586">
        <f>_xlfn.XLOOKUP(N13,[1]II_CI_1!$AI:$AI,[1]II_CI_1!$S:$S)</f>
        <v>5.2249999999999996</v>
      </c>
      <c r="G13" s="586">
        <f>_xlfn.XLOOKUP(M13,[1]II_CI_1!$AI:$AI,[1]II_CI_1!$T:$T)</f>
        <v>5.39</v>
      </c>
      <c r="H13" s="853">
        <f>_xlfn.XLOOKUP(N13,[1]II_CI_1!$AI:$AI,[1]II_CI_1!$T:$T)</f>
        <v>5.5</v>
      </c>
      <c r="I13" s="856"/>
      <c r="M13" s="852" t="s">
        <v>1437</v>
      </c>
      <c r="N13" s="852" t="s">
        <v>1433</v>
      </c>
    </row>
    <row r="14" spans="1:16">
      <c r="A14" s="168"/>
      <c r="B14" s="450">
        <v>2</v>
      </c>
      <c r="C14" s="451" t="s">
        <v>96</v>
      </c>
      <c r="D14" s="452" t="s">
        <v>7</v>
      </c>
      <c r="E14" s="586">
        <f>_xlfn.XLOOKUP(M14,[1]II_CI_1!$AI:$AI,[1]II_CI_1!$S:$S)</f>
        <v>5.0180899999999991</v>
      </c>
      <c r="F14" s="586">
        <f>_xlfn.XLOOKUP(N14,[1]II_CI_1!$AI:$AI,[1]II_CI_1!$S:$S)</f>
        <v>5.1204999999999998</v>
      </c>
      <c r="G14" s="586">
        <f>_xlfn.XLOOKUP(M14,[1]II_CI_1!$AI:$AI,[1]II_CI_1!$T:$T)</f>
        <v>5.2821999999999996</v>
      </c>
      <c r="H14" s="853">
        <f>_xlfn.XLOOKUP(N14,[1]II_CI_1!$AI:$AI,[1]II_CI_1!$T:$T)</f>
        <v>5.39</v>
      </c>
      <c r="I14" s="856"/>
      <c r="M14" s="852" t="s">
        <v>1438</v>
      </c>
      <c r="N14" s="852" t="s">
        <v>1434</v>
      </c>
      <c r="P14" s="265" t="s">
        <v>1443</v>
      </c>
    </row>
    <row r="15" spans="1:16">
      <c r="A15" s="168"/>
      <c r="B15" s="450">
        <v>3</v>
      </c>
      <c r="C15" s="451" t="s">
        <v>2568</v>
      </c>
      <c r="D15" s="452" t="s">
        <v>7</v>
      </c>
      <c r="E15" s="586">
        <f>_xlfn.XLOOKUP(M15,[1]II_CI_1!$AI:$AI,[1]II_CI_1!$S:$S)</f>
        <v>3.7635674999999997</v>
      </c>
      <c r="F15" s="586">
        <f>_xlfn.XLOOKUP(N15,[1]II_CI_1!$AI:$AI,[1]II_CI_1!$S:$S)</f>
        <v>4.3524249999999993</v>
      </c>
      <c r="G15" s="586">
        <f>_xlfn.XLOOKUP(M15,[1]II_CI_1!$AI:$AI,[1]II_CI_1!$T:$T)</f>
        <v>3.9616499999999997</v>
      </c>
      <c r="H15" s="853">
        <f>_xlfn.XLOOKUP(N15,[1]II_CI_1!$AI:$AI,[1]II_CI_1!$T:$T)</f>
        <v>4.5814999999999992</v>
      </c>
      <c r="I15" s="856"/>
      <c r="M15" s="852" t="s">
        <v>1439</v>
      </c>
      <c r="N15" s="852" t="s">
        <v>1435</v>
      </c>
    </row>
    <row r="16" spans="1:16">
      <c r="A16" s="168"/>
      <c r="B16" s="598">
        <v>4</v>
      </c>
      <c r="C16" s="453" t="s">
        <v>1091</v>
      </c>
      <c r="D16" s="598" t="s">
        <v>7</v>
      </c>
      <c r="E16" s="586">
        <f>_xlfn.XLOOKUP(M16,[1]II_CI_1!$AI:$AI,[1]II_CI_1!$S:$S)</f>
        <v>3.7635674999999997</v>
      </c>
      <c r="F16" s="586">
        <f>_xlfn.XLOOKUP(N16,[1]II_CI_1!$AI:$AI,[1]II_CI_1!$S:$S)</f>
        <v>3.8403749999999994</v>
      </c>
      <c r="G16" s="586">
        <f>_xlfn.XLOOKUP(M16,[1]II_CI_1!$AI:$AI,[1]II_CI_1!$T:$T)</f>
        <v>3.9616499999999997</v>
      </c>
      <c r="H16" s="853">
        <f>_xlfn.XLOOKUP(N16,[1]II_CI_1!$AI:$AI,[1]II_CI_1!$T:$T)</f>
        <v>4.0424999999999995</v>
      </c>
      <c r="I16" s="856"/>
      <c r="M16" s="852" t="s">
        <v>1444</v>
      </c>
      <c r="N16" s="852" t="s">
        <v>1436</v>
      </c>
    </row>
    <row r="17" spans="1:16">
      <c r="A17" s="168"/>
      <c r="B17" s="1143" t="s">
        <v>2622</v>
      </c>
      <c r="C17" s="1144"/>
      <c r="D17" s="1144"/>
      <c r="E17" s="1144"/>
      <c r="F17" s="1144"/>
      <c r="G17" s="1144"/>
      <c r="H17" s="1145"/>
      <c r="I17" s="854"/>
    </row>
    <row r="18" spans="1:16">
      <c r="A18" s="168"/>
      <c r="B18" s="859"/>
      <c r="C18" s="860"/>
      <c r="D18" s="860"/>
      <c r="E18" s="1135" t="s">
        <v>5</v>
      </c>
      <c r="F18" s="1146"/>
      <c r="G18" s="1135" t="s">
        <v>6</v>
      </c>
      <c r="H18" s="1146"/>
      <c r="I18" s="854"/>
    </row>
    <row r="19" spans="1:16">
      <c r="A19" s="168"/>
      <c r="B19" s="781">
        <v>5</v>
      </c>
      <c r="C19" s="883" t="s">
        <v>2566</v>
      </c>
      <c r="D19" s="452" t="s">
        <v>7</v>
      </c>
      <c r="E19" s="1149">
        <f>_xlfn.XLOOKUP(M19,[1]II_CI_1!$AI:$AI,[1]II_CI_1!$S:$S)</f>
        <v>5.0682499999999999</v>
      </c>
      <c r="F19" s="1150"/>
      <c r="G19" s="1149">
        <f>_xlfn.XLOOKUP(M19,[1]II_CI_1!$AI:$AI,[1]II_CI_1!$T:$T)</f>
        <v>5.335</v>
      </c>
      <c r="H19" s="1150"/>
      <c r="I19" s="857"/>
      <c r="M19" s="852" t="s">
        <v>1440</v>
      </c>
      <c r="P19" s="162" t="s">
        <v>1445</v>
      </c>
    </row>
    <row r="20" spans="1:16">
      <c r="A20" s="168"/>
      <c r="B20" s="781">
        <v>6</v>
      </c>
      <c r="C20" s="451" t="s">
        <v>96</v>
      </c>
      <c r="D20" s="452" t="s">
        <v>7</v>
      </c>
      <c r="E20" s="1149">
        <f>_xlfn.XLOOKUP(M20,[1]II_CI_1!$AI:$AI,[1]II_CI_1!$S:$S)</f>
        <v>4.9668849999999996</v>
      </c>
      <c r="F20" s="1150"/>
      <c r="G20" s="1149">
        <f>_xlfn.XLOOKUP(M20,[1]II_CI_1!$AI:$AI,[1]II_CI_1!$T:$T)</f>
        <v>5.2282999999999999</v>
      </c>
      <c r="H20" s="1150"/>
      <c r="I20" s="857"/>
      <c r="M20" s="852" t="s">
        <v>1441</v>
      </c>
    </row>
    <row r="21" spans="1:16">
      <c r="A21" s="168"/>
      <c r="B21" s="450">
        <v>7</v>
      </c>
      <c r="C21" s="451" t="s">
        <v>97</v>
      </c>
      <c r="D21" s="597" t="s">
        <v>7</v>
      </c>
      <c r="E21" s="1149">
        <f>_xlfn.XLOOKUP(M21,[1]II_CI_1!$AI:$AI,[1]II_CI_1!$S:$S)</f>
        <v>3.9171824999999991</v>
      </c>
      <c r="F21" s="1150"/>
      <c r="G21" s="1149">
        <f>_xlfn.XLOOKUP(M21,[1]II_CI_1!$AI:$AI,[1]II_CI_1!$T:$T)</f>
        <v>4.1233499999999994</v>
      </c>
      <c r="H21" s="1150"/>
      <c r="I21" s="858"/>
      <c r="M21" s="852" t="s">
        <v>1448</v>
      </c>
    </row>
    <row r="22" spans="1:16">
      <c r="A22" s="168"/>
      <c r="B22" s="598">
        <v>8</v>
      </c>
      <c r="C22" s="453" t="s">
        <v>1446</v>
      </c>
      <c r="D22" s="598" t="s">
        <v>7</v>
      </c>
      <c r="E22" s="1149">
        <f>_xlfn.XLOOKUP(M22,[1]II_CI_1!$AI:$AI,[1]II_CI_1!$S:$S)</f>
        <v>3.4484999999999997</v>
      </c>
      <c r="F22" s="1150"/>
      <c r="G22" s="1149">
        <f>_xlfn.XLOOKUP(M22,[1]II_CI_1!$AI:$AI,[1]II_CI_1!$T:$T)</f>
        <v>3.63</v>
      </c>
      <c r="H22" s="1150"/>
      <c r="I22" s="857"/>
      <c r="M22" s="852" t="s">
        <v>1442</v>
      </c>
    </row>
    <row r="23" spans="1:16">
      <c r="A23" s="168"/>
      <c r="B23" s="598">
        <v>9</v>
      </c>
      <c r="C23" s="453" t="s">
        <v>1447</v>
      </c>
      <c r="D23" s="598" t="s">
        <v>7</v>
      </c>
      <c r="E23" s="1149">
        <f>[1]II_CI_1!$S$39</f>
        <v>3.3872107499999995</v>
      </c>
      <c r="F23" s="1150"/>
      <c r="G23" s="1149">
        <f>[1]II_CI_1!$T$39</f>
        <v>3.5654849999999998</v>
      </c>
      <c r="H23" s="1150"/>
      <c r="I23" s="857"/>
      <c r="M23" s="661"/>
    </row>
    <row r="24" spans="1:16" ht="27.75" customHeight="1">
      <c r="A24" s="624"/>
      <c r="B24" s="1154" t="s">
        <v>2567</v>
      </c>
      <c r="C24" s="1155"/>
      <c r="D24" s="1155"/>
      <c r="E24" s="1155"/>
      <c r="F24" s="1155"/>
      <c r="G24" s="1155"/>
      <c r="H24" s="1155"/>
      <c r="I24" s="624"/>
      <c r="J24" s="624"/>
    </row>
    <row r="25" spans="1:16" ht="25.5" customHeight="1">
      <c r="B25" s="1133" t="s">
        <v>17</v>
      </c>
      <c r="C25" s="1130" t="s">
        <v>2</v>
      </c>
      <c r="D25" s="1132" t="s">
        <v>3</v>
      </c>
      <c r="E25" s="1152" t="s">
        <v>2637</v>
      </c>
      <c r="F25" s="1152"/>
      <c r="G25" s="1152"/>
      <c r="H25" s="1152"/>
    </row>
    <row r="26" spans="1:16">
      <c r="B26" s="1134"/>
      <c r="C26" s="1131"/>
      <c r="D26" s="1132"/>
      <c r="E26" s="1135" t="s">
        <v>5</v>
      </c>
      <c r="F26" s="1146"/>
      <c r="G26" s="1135" t="s">
        <v>6</v>
      </c>
      <c r="H26" s="1146"/>
    </row>
    <row r="27" spans="1:16" ht="25.5" customHeight="1">
      <c r="B27" s="884">
        <v>10</v>
      </c>
      <c r="C27" s="885" t="s">
        <v>101</v>
      </c>
      <c r="D27" s="911"/>
      <c r="E27" s="1151">
        <f>[1]II_CI_1!$S$22</f>
        <v>5.0621700000000001</v>
      </c>
      <c r="F27" s="1151"/>
      <c r="G27" s="1153">
        <f>[1]II_CI_1!$T$22</f>
        <v>5.3286000000000007</v>
      </c>
      <c r="H27" s="1153"/>
    </row>
    <row r="28" spans="1:16" ht="25.5" customHeight="1">
      <c r="B28" s="884">
        <v>11</v>
      </c>
      <c r="C28" s="885" t="s">
        <v>1178</v>
      </c>
      <c r="D28" s="911"/>
      <c r="E28" s="1151">
        <f>[1]II_CI_1!$S$23</f>
        <v>4.0686599999999995</v>
      </c>
      <c r="F28" s="1151"/>
      <c r="G28" s="1153">
        <f>[1]II_CI_1!$T$23</f>
        <v>4.2827999999999999</v>
      </c>
      <c r="H28" s="1153"/>
    </row>
    <row r="29" spans="1:16" ht="12.75" customHeight="1">
      <c r="B29" s="884">
        <v>12</v>
      </c>
      <c r="C29" s="885" t="s">
        <v>2570</v>
      </c>
      <c r="D29" s="911"/>
      <c r="E29" s="1151">
        <f>[1]II_CI_1!$S$24</f>
        <v>3.97404</v>
      </c>
      <c r="F29" s="1151"/>
      <c r="G29" s="1153">
        <f>[1]II_CI_1!$T$24</f>
        <v>4.1832000000000003</v>
      </c>
      <c r="H29" s="1153"/>
    </row>
    <row r="30" spans="1:16">
      <c r="B30" s="884">
        <v>13</v>
      </c>
      <c r="C30" s="885" t="s">
        <v>1177</v>
      </c>
      <c r="D30" s="911"/>
      <c r="E30" s="1151">
        <f>[1]II_CI_1!$S$19</f>
        <v>3.4563374999999996</v>
      </c>
      <c r="F30" s="1151"/>
      <c r="G30" s="1153">
        <f>[1]II_CI_1!$T$19</f>
        <v>3.6382499999999998</v>
      </c>
      <c r="H30" s="1153"/>
    </row>
    <row r="31" spans="1:16">
      <c r="B31" s="884">
        <v>14</v>
      </c>
      <c r="C31" s="885" t="s">
        <v>2571</v>
      </c>
      <c r="D31" s="911"/>
      <c r="E31" s="1151">
        <f>E30/1.02</f>
        <v>3.3885661764705879</v>
      </c>
      <c r="F31" s="1151"/>
      <c r="G31" s="1153">
        <f>G30/1.052</f>
        <v>3.4584125475285168</v>
      </c>
      <c r="H31" s="1153"/>
    </row>
    <row r="32" spans="1:16" ht="12.75" customHeight="1">
      <c r="B32" s="884">
        <v>15</v>
      </c>
      <c r="C32" s="885" t="s">
        <v>102</v>
      </c>
      <c r="D32" s="911"/>
      <c r="E32" s="1151">
        <f>[1]II_CI_1!$S$20</f>
        <v>4.5772424999999997</v>
      </c>
      <c r="F32" s="1151"/>
      <c r="G32" s="1153">
        <f>[1]II_CI_1!$T$20</f>
        <v>4.8181500000000002</v>
      </c>
      <c r="H32" s="1153"/>
    </row>
    <row r="33" spans="2:8" ht="12.75" customHeight="1">
      <c r="B33" s="884">
        <v>16</v>
      </c>
      <c r="C33" s="885" t="s">
        <v>2569</v>
      </c>
      <c r="D33" s="911"/>
      <c r="E33" s="1151">
        <f>[1]II_CI_1!$S$21</f>
        <v>4.967550000000001</v>
      </c>
      <c r="F33" s="1151"/>
      <c r="G33" s="1153">
        <f>[1]II_CI_1!$T$21</f>
        <v>5.229000000000001</v>
      </c>
      <c r="H33" s="1153"/>
    </row>
    <row r="34" spans="2:8">
      <c r="D34" s="162"/>
    </row>
    <row r="35" spans="2:8">
      <c r="B35" s="457" t="s">
        <v>160</v>
      </c>
      <c r="D35" s="162"/>
    </row>
    <row r="36" spans="2:8">
      <c r="B36" s="162" t="s">
        <v>2623</v>
      </c>
      <c r="D36" s="162"/>
    </row>
    <row r="37" spans="2:8">
      <c r="D37" s="162"/>
    </row>
    <row r="38" spans="2:8">
      <c r="D38" s="162"/>
    </row>
    <row r="39" spans="2:8">
      <c r="D39" s="162"/>
    </row>
    <row r="40" spans="2:8">
      <c r="D40" s="162"/>
    </row>
    <row r="41" spans="2:8">
      <c r="D41" s="162"/>
    </row>
    <row r="42" spans="2:8">
      <c r="D42" s="162"/>
    </row>
    <row r="43" spans="2:8">
      <c r="D43" s="162"/>
    </row>
    <row r="44" spans="2:8">
      <c r="D44" s="162"/>
    </row>
  </sheetData>
  <mergeCells count="46">
    <mergeCell ref="C7:C8"/>
    <mergeCell ref="D7:D8"/>
    <mergeCell ref="B24:H24"/>
    <mergeCell ref="E21:F21"/>
    <mergeCell ref="E22:F22"/>
    <mergeCell ref="E23:F23"/>
    <mergeCell ref="G19:H19"/>
    <mergeCell ref="G20:H20"/>
    <mergeCell ref="G21:H21"/>
    <mergeCell ref="G22:H22"/>
    <mergeCell ref="G23:H23"/>
    <mergeCell ref="B10:H10"/>
    <mergeCell ref="B11:D11"/>
    <mergeCell ref="G29:H29"/>
    <mergeCell ref="G30:H30"/>
    <mergeCell ref="G31:H31"/>
    <mergeCell ref="G32:H32"/>
    <mergeCell ref="G33:H33"/>
    <mergeCell ref="E28:F28"/>
    <mergeCell ref="E26:F26"/>
    <mergeCell ref="G26:H26"/>
    <mergeCell ref="E25:H25"/>
    <mergeCell ref="G27:H27"/>
    <mergeCell ref="G28:H28"/>
    <mergeCell ref="E27:F27"/>
    <mergeCell ref="E33:F33"/>
    <mergeCell ref="E29:F29"/>
    <mergeCell ref="E30:F30"/>
    <mergeCell ref="E31:F31"/>
    <mergeCell ref="E32:F32"/>
    <mergeCell ref="A2:I2"/>
    <mergeCell ref="A3:I3"/>
    <mergeCell ref="C25:C26"/>
    <mergeCell ref="D25:D26"/>
    <mergeCell ref="B25:B26"/>
    <mergeCell ref="B9:H9"/>
    <mergeCell ref="E7:H8"/>
    <mergeCell ref="B17:H17"/>
    <mergeCell ref="E11:F11"/>
    <mergeCell ref="G11:H11"/>
    <mergeCell ref="B12:D12"/>
    <mergeCell ref="E18:F18"/>
    <mergeCell ref="G18:H18"/>
    <mergeCell ref="E19:F19"/>
    <mergeCell ref="E20:F20"/>
    <mergeCell ref="B7:B8"/>
  </mergeCells>
  <pageMargins left="0.15748031496062992" right="0.31496062992125984" top="0.59055118110236227" bottom="0.15748031496062992" header="0.51181102362204722" footer="0.31496062992125984"/>
  <pageSetup paperSize="9" scale="90" firstPageNumber="36" orientation="portrait" useFirstPageNumber="1" r:id="rId1"/>
  <headerFooter>
    <oddHeader>&amp;CDRAFT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aie4">
    <tabColor rgb="FFFFC000"/>
  </sheetPr>
  <dimension ref="A1:CB97"/>
  <sheetViews>
    <sheetView topLeftCell="A66" zoomScale="115" zoomScaleNormal="115" workbookViewId="0">
      <selection activeCell="C15" sqref="C15"/>
    </sheetView>
  </sheetViews>
  <sheetFormatPr defaultColWidth="10.28515625" defaultRowHeight="12.75"/>
  <cols>
    <col min="1" max="1" width="3" style="162" customWidth="1"/>
    <col min="2" max="2" width="4" style="454" customWidth="1"/>
    <col min="3" max="3" width="60.28515625" style="162" customWidth="1"/>
    <col min="4" max="4" width="9" style="162" customWidth="1"/>
    <col min="5" max="5" width="11.42578125" style="341" customWidth="1"/>
    <col min="6" max="6" width="5.42578125" style="815" bestFit="1" customWidth="1"/>
    <col min="7" max="7" width="10.42578125" style="162" hidden="1" customWidth="1"/>
    <col min="8" max="9" width="10.28515625" style="162" hidden="1" customWidth="1"/>
    <col min="10" max="10" width="18.28515625" style="162" hidden="1" customWidth="1"/>
    <col min="11" max="11" width="10.28515625" style="162" hidden="1" customWidth="1"/>
    <col min="12" max="12" width="10.28515625" style="162" customWidth="1"/>
    <col min="13" max="16384" width="10.28515625" style="162"/>
  </cols>
  <sheetData>
    <row r="1" spans="1:10" ht="18.75" customHeight="1">
      <c r="A1" s="1160" t="s">
        <v>103</v>
      </c>
      <c r="B1" s="1160"/>
      <c r="C1" s="1160"/>
      <c r="D1" s="1160"/>
      <c r="E1" s="1160"/>
      <c r="F1" s="1160"/>
    </row>
    <row r="2" spans="1:10" ht="11.25" customHeight="1">
      <c r="A2" s="1160"/>
      <c r="B2" s="1160"/>
      <c r="C2" s="1160"/>
      <c r="D2" s="1160"/>
      <c r="E2" s="1160"/>
      <c r="F2" s="1160"/>
    </row>
    <row r="3" spans="1:10">
      <c r="A3" s="1129" t="s">
        <v>93</v>
      </c>
      <c r="B3" s="1129"/>
      <c r="C3" s="1129"/>
      <c r="D3" s="1129"/>
      <c r="E3" s="1129"/>
      <c r="F3" s="1129"/>
    </row>
    <row r="4" spans="1:10" ht="24" customHeight="1">
      <c r="B4" s="1160" t="s">
        <v>2624</v>
      </c>
      <c r="C4" s="1160"/>
      <c r="D4" s="1160"/>
      <c r="E4" s="1160"/>
    </row>
    <row r="5" spans="1:10">
      <c r="B5" s="455"/>
      <c r="C5" s="265"/>
      <c r="D5" s="265"/>
    </row>
    <row r="6" spans="1:10" ht="47.25" customHeight="1">
      <c r="B6" s="799" t="s">
        <v>17</v>
      </c>
      <c r="C6" s="920" t="s">
        <v>2</v>
      </c>
      <c r="D6" s="800" t="s">
        <v>3</v>
      </c>
      <c r="E6" s="798" t="s">
        <v>2742</v>
      </c>
      <c r="F6" s="816"/>
    </row>
    <row r="7" spans="1:10" s="263" customFormat="1" ht="15">
      <c r="B7" s="1161" t="s">
        <v>2625</v>
      </c>
      <c r="C7" s="1161"/>
      <c r="D7" s="1161"/>
      <c r="E7" s="1161"/>
      <c r="F7" s="814"/>
    </row>
    <row r="8" spans="1:10">
      <c r="B8" s="275">
        <v>1</v>
      </c>
      <c r="C8" s="266" t="s">
        <v>104</v>
      </c>
      <c r="D8" s="133" t="s">
        <v>7</v>
      </c>
      <c r="E8" s="369">
        <f>_xlfn.XLOOKUP(J8,[1]II_CI_2!$AI:$AI,[1]II_CI_2!$T:$T)</f>
        <v>4</v>
      </c>
      <c r="J8" s="861" t="s">
        <v>1449</v>
      </c>
    </row>
    <row r="9" spans="1:10">
      <c r="B9" s="276">
        <v>2</v>
      </c>
      <c r="C9" s="266" t="s">
        <v>105</v>
      </c>
      <c r="D9" s="133" t="s">
        <v>7</v>
      </c>
      <c r="E9" s="369">
        <f>_xlfn.XLOOKUP(J9,[1]II_CI_2!$AI:$AI,[1]II_CI_2!$T:$T)</f>
        <v>4</v>
      </c>
      <c r="J9" s="861" t="s">
        <v>1450</v>
      </c>
    </row>
    <row r="10" spans="1:10">
      <c r="B10" s="275">
        <v>3</v>
      </c>
      <c r="C10" s="268" t="s">
        <v>106</v>
      </c>
      <c r="D10" s="267" t="s">
        <v>7</v>
      </c>
      <c r="E10" s="369">
        <f>_xlfn.XLOOKUP(J10,[1]II_CI_2!$AI:$AI,[1]II_CI_2!$T:$T)</f>
        <v>3.2</v>
      </c>
      <c r="J10" s="861" t="s">
        <v>1451</v>
      </c>
    </row>
    <row r="11" spans="1:10">
      <c r="B11" s="276">
        <v>4</v>
      </c>
      <c r="C11" s="268" t="s">
        <v>107</v>
      </c>
      <c r="D11" s="267" t="s">
        <v>7</v>
      </c>
      <c r="E11" s="369">
        <f>_xlfn.XLOOKUP(J11,[1]II_CI_2!$AI:$AI,[1]II_CI_2!$T:$T)</f>
        <v>3.2</v>
      </c>
      <c r="J11" s="861" t="s">
        <v>1452</v>
      </c>
    </row>
    <row r="12" spans="1:10">
      <c r="B12" s="275">
        <v>5</v>
      </c>
      <c r="C12" s="268" t="s">
        <v>108</v>
      </c>
      <c r="D12" s="267" t="s">
        <v>7</v>
      </c>
      <c r="E12" s="369">
        <f>_xlfn.XLOOKUP(J12,[1]II_CI_2!$AI:$AI,[1]II_CI_2!$T:$T)</f>
        <v>2.5600000000000005</v>
      </c>
      <c r="J12" s="861" t="s">
        <v>1453</v>
      </c>
    </row>
    <row r="13" spans="1:10">
      <c r="B13" s="276">
        <v>6</v>
      </c>
      <c r="C13" s="268" t="s">
        <v>109</v>
      </c>
      <c r="D13" s="267" t="s">
        <v>7</v>
      </c>
      <c r="E13" s="369">
        <f>_xlfn.XLOOKUP(J13,[1]II_CI_2!$AI:$AI,[1]II_CI_2!$T:$T)</f>
        <v>2.4000000000000004</v>
      </c>
      <c r="J13" s="861" t="s">
        <v>1454</v>
      </c>
    </row>
    <row r="14" spans="1:10">
      <c r="B14" s="275">
        <v>7</v>
      </c>
      <c r="C14" s="268" t="s">
        <v>110</v>
      </c>
      <c r="D14" s="267" t="s">
        <v>7</v>
      </c>
      <c r="E14" s="369">
        <f>_xlfn.XLOOKUP(J14,[1]II_CI_2!$AI:$AI,[1]II_CI_2!$T:$T)</f>
        <v>2.4000000000000004</v>
      </c>
      <c r="J14" s="861" t="s">
        <v>1455</v>
      </c>
    </row>
    <row r="15" spans="1:10">
      <c r="B15" s="276">
        <v>8</v>
      </c>
      <c r="C15" s="268" t="s">
        <v>111</v>
      </c>
      <c r="D15" s="267" t="s">
        <v>7</v>
      </c>
      <c r="E15" s="369">
        <f>_xlfn.XLOOKUP(J15,[1]II_CI_2!$AI:$AI,[1]II_CI_2!$T:$T)</f>
        <v>2.2399999999999998</v>
      </c>
      <c r="J15" s="861" t="s">
        <v>1456</v>
      </c>
    </row>
    <row r="16" spans="1:10">
      <c r="B16" s="275">
        <v>9</v>
      </c>
      <c r="C16" s="268" t="s">
        <v>112</v>
      </c>
      <c r="D16" s="267" t="s">
        <v>7</v>
      </c>
      <c r="E16" s="369">
        <f>_xlfn.XLOOKUP(J16,[1]II_CI_2!$AI:$AI,[1]II_CI_2!$T:$T)</f>
        <v>2.2399999999999998</v>
      </c>
      <c r="J16" s="861" t="s">
        <v>1457</v>
      </c>
    </row>
    <row r="17" spans="2:10">
      <c r="B17" s="276">
        <v>10</v>
      </c>
      <c r="C17" s="268" t="s">
        <v>113</v>
      </c>
      <c r="D17" s="267" t="s">
        <v>7</v>
      </c>
      <c r="E17" s="369">
        <f>_xlfn.XLOOKUP(J17,[1]II_CI_2!$AI:$AI,[1]II_CI_2!$T:$T)</f>
        <v>2.08</v>
      </c>
      <c r="J17" s="861" t="s">
        <v>1458</v>
      </c>
    </row>
    <row r="18" spans="2:10">
      <c r="B18" s="275">
        <v>11</v>
      </c>
      <c r="C18" s="268" t="s">
        <v>114</v>
      </c>
      <c r="D18" s="267" t="s">
        <v>7</v>
      </c>
      <c r="E18" s="369">
        <f>_xlfn.XLOOKUP(J18,[1]II_CI_2!$AI:$AI,[1]II_CI_2!$T:$T)</f>
        <v>2.08</v>
      </c>
      <c r="J18" s="861" t="s">
        <v>1459</v>
      </c>
    </row>
    <row r="19" spans="2:10">
      <c r="B19" s="276">
        <v>12</v>
      </c>
      <c r="C19" s="268" t="s">
        <v>115</v>
      </c>
      <c r="D19" s="267" t="s">
        <v>7</v>
      </c>
      <c r="E19" s="369">
        <f>_xlfn.XLOOKUP(J19,[1]II_CI_2!$AI:$AI,[1]II_CI_2!$T:$T)</f>
        <v>1.92</v>
      </c>
      <c r="J19" s="861" t="s">
        <v>1460</v>
      </c>
    </row>
    <row r="20" spans="2:10">
      <c r="B20" s="275">
        <v>13</v>
      </c>
      <c r="C20" s="268" t="s">
        <v>116</v>
      </c>
      <c r="D20" s="267" t="s">
        <v>7</v>
      </c>
      <c r="E20" s="369">
        <f>_xlfn.XLOOKUP(J20,[1]II_CI_2!$AI:$AI,[1]II_CI_2!$T:$T)</f>
        <v>1.92</v>
      </c>
      <c r="J20" s="861" t="s">
        <v>1461</v>
      </c>
    </row>
    <row r="21" spans="2:10">
      <c r="B21" s="276">
        <v>14</v>
      </c>
      <c r="C21" s="268" t="s">
        <v>117</v>
      </c>
      <c r="D21" s="267" t="s">
        <v>7</v>
      </c>
      <c r="E21" s="369">
        <f>_xlfn.XLOOKUP(J21,[1]II_CI_2!$AI:$AI,[1]II_CI_2!$T:$T)</f>
        <v>1.7600000000000002</v>
      </c>
      <c r="J21" s="861" t="s">
        <v>1462</v>
      </c>
    </row>
    <row r="22" spans="2:10">
      <c r="B22" s="275">
        <v>15</v>
      </c>
      <c r="C22" s="268" t="s">
        <v>118</v>
      </c>
      <c r="D22" s="267" t="s">
        <v>7</v>
      </c>
      <c r="E22" s="369">
        <f>_xlfn.XLOOKUP(J22,[1]II_CI_2!$AI:$AI,[1]II_CI_2!$T:$T)</f>
        <v>1.7600000000000002</v>
      </c>
      <c r="J22" s="861" t="s">
        <v>1463</v>
      </c>
    </row>
    <row r="23" spans="2:10">
      <c r="B23" s="276">
        <v>16</v>
      </c>
      <c r="C23" s="268" t="s">
        <v>119</v>
      </c>
      <c r="D23" s="267" t="s">
        <v>7</v>
      </c>
      <c r="E23" s="369">
        <f>_xlfn.XLOOKUP(J23,[1]II_CI_2!$AI:$AI,[1]II_CI_2!$T:$T)</f>
        <v>2.4000000000000004</v>
      </c>
      <c r="J23" s="861" t="s">
        <v>1464</v>
      </c>
    </row>
    <row r="24" spans="2:10">
      <c r="B24" s="275">
        <v>17</v>
      </c>
      <c r="C24" s="268" t="s">
        <v>120</v>
      </c>
      <c r="D24" s="269" t="s">
        <v>7</v>
      </c>
      <c r="E24" s="369">
        <f>_xlfn.XLOOKUP(J24,[1]II_CI_2!$AI:$AI,[1]II_CI_2!$T:$T)</f>
        <v>2.2399999999999998</v>
      </c>
      <c r="J24" s="861" t="s">
        <v>1465</v>
      </c>
    </row>
    <row r="25" spans="2:10">
      <c r="B25" s="276">
        <v>18</v>
      </c>
      <c r="C25" s="270" t="s">
        <v>121</v>
      </c>
      <c r="D25" s="267" t="s">
        <v>7</v>
      </c>
      <c r="E25" s="369">
        <f>_xlfn.XLOOKUP(J25,[1]II_CI_2!$AI:$AI,[1]II_CI_2!$T:$T)</f>
        <v>1.92</v>
      </c>
      <c r="J25" s="861" t="s">
        <v>1466</v>
      </c>
    </row>
    <row r="26" spans="2:10">
      <c r="B26" s="275">
        <v>19</v>
      </c>
      <c r="C26" s="271" t="s">
        <v>122</v>
      </c>
      <c r="D26" s="133" t="s">
        <v>7</v>
      </c>
      <c r="E26" s="369">
        <f>_xlfn.XLOOKUP(J26,[1]II_CI_2!$AI:$AI,[1]II_CI_2!$T:$T)</f>
        <v>1.7664</v>
      </c>
      <c r="J26" s="861" t="s">
        <v>1467</v>
      </c>
    </row>
    <row r="27" spans="2:10">
      <c r="B27" s="276">
        <v>20</v>
      </c>
      <c r="C27" s="271" t="s">
        <v>123</v>
      </c>
      <c r="D27" s="133" t="s">
        <v>7</v>
      </c>
      <c r="E27" s="369">
        <f>_xlfn.XLOOKUP(J27,[1]II_CI_2!$AI:$AI,[1]II_CI_2!$T:$T)</f>
        <v>1.728</v>
      </c>
      <c r="J27" s="861" t="s">
        <v>1468</v>
      </c>
    </row>
    <row r="28" spans="2:10">
      <c r="B28" s="275">
        <v>21</v>
      </c>
      <c r="C28" s="266" t="s">
        <v>124</v>
      </c>
      <c r="D28" s="133" t="s">
        <v>7</v>
      </c>
      <c r="E28" s="369">
        <f>_xlfn.XLOOKUP(J28,[1]II_CI_2!$AI:$AI,[1]II_CI_2!$T:$T)</f>
        <v>1.6319999999999999</v>
      </c>
      <c r="J28" s="861" t="s">
        <v>1469</v>
      </c>
    </row>
    <row r="29" spans="2:10">
      <c r="B29" s="276">
        <v>22</v>
      </c>
      <c r="C29" s="272" t="s">
        <v>1092</v>
      </c>
      <c r="D29" s="133" t="s">
        <v>7</v>
      </c>
      <c r="E29" s="369">
        <f>_xlfn.XLOOKUP(J29,[1]II_CI_2!$AI:$AI,[1]II_CI_2!$T:$T)</f>
        <v>1.9949999999999999</v>
      </c>
      <c r="J29" s="861" t="s">
        <v>1470</v>
      </c>
    </row>
    <row r="30" spans="2:10">
      <c r="B30" s="275">
        <v>23</v>
      </c>
      <c r="C30" s="273" t="s">
        <v>125</v>
      </c>
      <c r="D30" s="133" t="s">
        <v>7</v>
      </c>
      <c r="E30" s="369">
        <f>_xlfn.XLOOKUP(J30,[1]II_CI_2!$AI:$AI,[1]II_CI_2!$T:$T)</f>
        <v>1.8411</v>
      </c>
      <c r="J30" s="861" t="s">
        <v>1471</v>
      </c>
    </row>
    <row r="31" spans="2:10">
      <c r="B31" s="276">
        <v>24</v>
      </c>
      <c r="C31" s="274" t="s">
        <v>1093</v>
      </c>
      <c r="D31" s="267" t="s">
        <v>7</v>
      </c>
      <c r="E31" s="369">
        <f>_xlfn.XLOOKUP(J31,[1]II_CI_2!$AI:$AI,[1]II_CI_2!$T:$T)</f>
        <v>1.7490449999999997</v>
      </c>
      <c r="J31" s="861" t="s">
        <v>1472</v>
      </c>
    </row>
    <row r="32" spans="2:10">
      <c r="B32" s="275">
        <v>25</v>
      </c>
      <c r="C32" s="274" t="s">
        <v>1094</v>
      </c>
      <c r="D32" s="267" t="s">
        <v>7</v>
      </c>
      <c r="E32" s="369">
        <f>_xlfn.XLOOKUP(J32,[1]II_CI_2!$AI:$AI,[1]II_CI_2!$T:$T)</f>
        <v>1.6615927499999996</v>
      </c>
      <c r="J32" s="861" t="s">
        <v>1473</v>
      </c>
    </row>
    <row r="33" spans="2:10" ht="93" customHeight="1">
      <c r="B33" s="276">
        <v>26</v>
      </c>
      <c r="C33" s="273" t="s">
        <v>1095</v>
      </c>
      <c r="D33" s="275" t="s">
        <v>7</v>
      </c>
      <c r="E33" s="369">
        <f>_xlfn.XLOOKUP(J33,[1]II_CI_2!$AI:$AI,[1]II_CI_2!$T:$T)</f>
        <v>1.9</v>
      </c>
      <c r="J33" s="861" t="s">
        <v>1474</v>
      </c>
    </row>
    <row r="34" spans="2:10" ht="92.25" customHeight="1">
      <c r="B34" s="275">
        <v>27</v>
      </c>
      <c r="C34" s="273" t="s">
        <v>1096</v>
      </c>
      <c r="D34" s="275" t="s">
        <v>7</v>
      </c>
      <c r="E34" s="369">
        <f>_xlfn.XLOOKUP(J34,[1]II_CI_2!$AI:$AI,[1]II_CI_2!$T:$T)</f>
        <v>1.8049999999999999</v>
      </c>
      <c r="J34" s="861" t="s">
        <v>1475</v>
      </c>
    </row>
    <row r="35" spans="2:10" ht="87" customHeight="1">
      <c r="B35" s="276">
        <v>28</v>
      </c>
      <c r="C35" s="274" t="s">
        <v>1097</v>
      </c>
      <c r="D35" s="276" t="s">
        <v>7</v>
      </c>
      <c r="E35" s="369">
        <f>_xlfn.XLOOKUP(J35,[1]II_CI_2!$AI:$AI,[1]II_CI_2!$T:$T)</f>
        <v>1.7147499999999998</v>
      </c>
      <c r="J35" s="861" t="s">
        <v>1476</v>
      </c>
    </row>
    <row r="36" spans="2:10">
      <c r="B36" s="275">
        <v>29</v>
      </c>
      <c r="C36" s="268" t="s">
        <v>126</v>
      </c>
      <c r="D36" s="267" t="s">
        <v>32</v>
      </c>
      <c r="E36" s="369">
        <f>_xlfn.XLOOKUP(J36,[1]II_CI_2!$AI:$AI,[1]II_CI_2!$T:$T)</f>
        <v>1.71</v>
      </c>
      <c r="J36" s="861" t="s">
        <v>1477</v>
      </c>
    </row>
    <row r="37" spans="2:10">
      <c r="B37" s="276">
        <v>30</v>
      </c>
      <c r="C37" s="268" t="s">
        <v>127</v>
      </c>
      <c r="D37" s="267" t="s">
        <v>32</v>
      </c>
      <c r="E37" s="369">
        <f>_xlfn.XLOOKUP(J37,[1]II_CI_2!$AI:$AI,[1]II_CI_2!$T:$T)</f>
        <v>1.6245000000000001</v>
      </c>
      <c r="J37" s="861" t="s">
        <v>1478</v>
      </c>
    </row>
    <row r="38" spans="2:10">
      <c r="B38" s="275">
        <v>31</v>
      </c>
      <c r="C38" s="268" t="s">
        <v>128</v>
      </c>
      <c r="D38" s="267" t="s">
        <v>32</v>
      </c>
      <c r="E38" s="369">
        <f>_xlfn.XLOOKUP(J38,[1]II_CI_2!$AI:$AI,[1]II_CI_2!$T:$T)</f>
        <v>1.5775699999999999</v>
      </c>
      <c r="J38" s="861" t="s">
        <v>1479</v>
      </c>
    </row>
    <row r="39" spans="2:10" ht="194.25" customHeight="1">
      <c r="B39" s="276">
        <v>32</v>
      </c>
      <c r="C39" s="274" t="s">
        <v>1098</v>
      </c>
      <c r="D39" s="276" t="s">
        <v>32</v>
      </c>
      <c r="E39" s="369">
        <f>_xlfn.XLOOKUP(J39,[1]II_CI_2!$AI:$AI,[1]II_CI_2!$T:$T)</f>
        <v>1.71</v>
      </c>
      <c r="J39" s="861" t="s">
        <v>1480</v>
      </c>
    </row>
    <row r="40" spans="2:10" ht="186" customHeight="1">
      <c r="B40" s="275">
        <v>33</v>
      </c>
      <c r="C40" s="273" t="s">
        <v>1099</v>
      </c>
      <c r="D40" s="275" t="s">
        <v>32</v>
      </c>
      <c r="E40" s="369">
        <f>_xlfn.XLOOKUP(J40,[1]II_CI_2!$AI:$AI,[1]II_CI_2!$T:$T)</f>
        <v>1.6245000000000001</v>
      </c>
      <c r="J40" s="861" t="s">
        <v>1481</v>
      </c>
    </row>
    <row r="41" spans="2:10" ht="194.25" customHeight="1">
      <c r="B41" s="276">
        <v>34</v>
      </c>
      <c r="C41" s="274" t="s">
        <v>129</v>
      </c>
      <c r="D41" s="276" t="s">
        <v>32</v>
      </c>
      <c r="E41" s="369">
        <f>_xlfn.XLOOKUP(J41,[1]II_CI_2!$AI:$AI,[1]II_CI_2!$T:$T)</f>
        <v>1.5775699999999999</v>
      </c>
      <c r="J41" s="861" t="s">
        <v>1482</v>
      </c>
    </row>
    <row r="42" spans="2:10">
      <c r="B42" s="275">
        <v>35</v>
      </c>
      <c r="C42" s="268" t="s">
        <v>1179</v>
      </c>
      <c r="D42" s="267" t="s">
        <v>131</v>
      </c>
      <c r="E42" s="369">
        <f>_xlfn.XLOOKUP(J42,[1]II_CI_2!$AI:$AI,[1]II_CI_2!$T:$T)</f>
        <v>1.68</v>
      </c>
      <c r="J42" s="861" t="s">
        <v>1483</v>
      </c>
    </row>
    <row r="43" spans="2:10">
      <c r="B43" s="276">
        <v>36</v>
      </c>
      <c r="C43" s="268" t="s">
        <v>1180</v>
      </c>
      <c r="D43" s="267" t="s">
        <v>131</v>
      </c>
      <c r="E43" s="369">
        <f>_xlfn.XLOOKUP(J43,[1]II_CI_2!$AI:$AI,[1]II_CI_2!$T:$T)</f>
        <v>1.5920099999999999</v>
      </c>
      <c r="J43" s="861" t="s">
        <v>1484</v>
      </c>
    </row>
    <row r="44" spans="2:10">
      <c r="B44" s="275">
        <v>37</v>
      </c>
      <c r="C44" s="268" t="s">
        <v>2600</v>
      </c>
      <c r="D44" s="267" t="s">
        <v>131</v>
      </c>
      <c r="E44" s="369">
        <f>_xlfn.XLOOKUP(J44,[1]II_CI_2!$AI:$AI,[1]II_CI_2!$T:$T)</f>
        <v>1.5460185999999998</v>
      </c>
      <c r="J44" s="861" t="s">
        <v>1485</v>
      </c>
    </row>
    <row r="45" spans="2:10">
      <c r="B45" s="276">
        <v>38</v>
      </c>
      <c r="C45" s="268" t="s">
        <v>130</v>
      </c>
      <c r="D45" s="267" t="s">
        <v>33</v>
      </c>
      <c r="E45" s="369">
        <f>_xlfn.XLOOKUP(J45,[1]II_CI_2!$AI:$AI,[1]II_CI_2!$T:$T)</f>
        <v>1.6463999999999999</v>
      </c>
      <c r="J45" s="861" t="s">
        <v>1486</v>
      </c>
    </row>
    <row r="46" spans="2:10">
      <c r="B46" s="275">
        <v>39</v>
      </c>
      <c r="C46" s="268" t="s">
        <v>133</v>
      </c>
      <c r="D46" s="267" t="s">
        <v>33</v>
      </c>
      <c r="E46" s="369">
        <f>_xlfn.XLOOKUP(J46,[1]II_CI_2!$AI:$AI,[1]II_CI_2!$T:$T)</f>
        <v>1.5601697999999999</v>
      </c>
      <c r="J46" s="861" t="s">
        <v>1487</v>
      </c>
    </row>
    <row r="47" spans="2:10">
      <c r="B47" s="276">
        <v>40</v>
      </c>
      <c r="C47" s="268" t="s">
        <v>132</v>
      </c>
      <c r="D47" s="267" t="s">
        <v>33</v>
      </c>
      <c r="E47" s="369">
        <f>_xlfn.XLOOKUP(J47,[1]II_CI_2!$AI:$AI,[1]II_CI_2!$T:$T)</f>
        <v>1.52</v>
      </c>
      <c r="J47" s="861" t="s">
        <v>1488</v>
      </c>
    </row>
    <row r="48" spans="2:10">
      <c r="B48" s="275">
        <v>41</v>
      </c>
      <c r="C48" s="268" t="s">
        <v>134</v>
      </c>
      <c r="D48" s="267" t="s">
        <v>33</v>
      </c>
      <c r="E48" s="369">
        <f>_xlfn.XLOOKUP(J48,[1]II_CI_2!$AI:$AI,[1]II_CI_2!$T:$T)</f>
        <v>1.6463999999999999</v>
      </c>
      <c r="J48" s="861" t="s">
        <v>1489</v>
      </c>
    </row>
    <row r="49" spans="2:80">
      <c r="B49" s="276">
        <v>42</v>
      </c>
      <c r="C49" s="268" t="s">
        <v>135</v>
      </c>
      <c r="D49" s="267" t="s">
        <v>33</v>
      </c>
      <c r="E49" s="369">
        <f>_xlfn.XLOOKUP(J49,[1]II_CI_2!$AI:$AI,[1]II_CI_2!$T:$T)</f>
        <v>1.5601697999999999</v>
      </c>
      <c r="J49" s="861" t="s">
        <v>1490</v>
      </c>
    </row>
    <row r="50" spans="2:80">
      <c r="B50" s="275">
        <v>43</v>
      </c>
      <c r="C50" s="268" t="s">
        <v>136</v>
      </c>
      <c r="D50" s="267" t="s">
        <v>33</v>
      </c>
      <c r="E50" s="369">
        <f>_xlfn.XLOOKUP(J50,[1]II_CI_2!$AI:$AI,[1]II_CI_2!$T:$T)</f>
        <v>1.52</v>
      </c>
      <c r="J50" s="861" t="s">
        <v>1491</v>
      </c>
    </row>
    <row r="51" spans="2:80">
      <c r="B51" s="276">
        <v>44</v>
      </c>
      <c r="C51" s="268" t="s">
        <v>137</v>
      </c>
      <c r="D51" s="267" t="s">
        <v>33</v>
      </c>
      <c r="E51" s="369">
        <f>_xlfn.XLOOKUP(J51,[1]II_CI_2!$AI:$AI,[1]II_CI_2!$T:$T)</f>
        <v>1.5640799999999997</v>
      </c>
      <c r="J51" s="861" t="s">
        <v>1492</v>
      </c>
    </row>
    <row r="52" spans="2:80">
      <c r="B52" s="275">
        <v>45</v>
      </c>
      <c r="C52" s="268" t="s">
        <v>138</v>
      </c>
      <c r="D52" s="267" t="s">
        <v>33</v>
      </c>
      <c r="E52" s="369">
        <f>_xlfn.XLOOKUP(J52,[1]II_CI_2!$AI:$AI,[1]II_CI_2!$T:$T)</f>
        <v>1.48216131</v>
      </c>
      <c r="J52" s="861" t="s">
        <v>1493</v>
      </c>
    </row>
    <row r="53" spans="2:80">
      <c r="B53" s="276">
        <v>46</v>
      </c>
      <c r="C53" s="268" t="s">
        <v>139</v>
      </c>
      <c r="D53" s="267" t="s">
        <v>33</v>
      </c>
      <c r="E53" s="369">
        <f>_xlfn.XLOOKUP(J53,[1]II_CI_2!$AI:$AI,[1]II_CI_2!$T:$T)</f>
        <v>1.444</v>
      </c>
      <c r="J53" s="861" t="s">
        <v>1494</v>
      </c>
    </row>
    <row r="54" spans="2:80">
      <c r="B54" s="275">
        <v>47</v>
      </c>
      <c r="C54" s="268" t="s">
        <v>140</v>
      </c>
      <c r="D54" s="267" t="s">
        <v>33</v>
      </c>
      <c r="E54" s="369">
        <f>_xlfn.XLOOKUP(J54,[1]II_CI_2!$AI:$AI,[1]II_CI_2!$T:$T)</f>
        <v>1.6463999999999999</v>
      </c>
      <c r="J54" s="861" t="s">
        <v>1495</v>
      </c>
    </row>
    <row r="55" spans="2:80">
      <c r="B55" s="276">
        <v>48</v>
      </c>
      <c r="C55" s="268" t="s">
        <v>141</v>
      </c>
      <c r="D55" s="267" t="s">
        <v>33</v>
      </c>
      <c r="E55" s="369">
        <f>_xlfn.XLOOKUP(J55,[1]II_CI_2!$AI:$AI,[1]II_CI_2!$T:$T)</f>
        <v>1.5601697999999999</v>
      </c>
      <c r="J55" s="861" t="s">
        <v>1496</v>
      </c>
    </row>
    <row r="56" spans="2:80">
      <c r="B56" s="275">
        <v>49</v>
      </c>
      <c r="C56" s="268" t="s">
        <v>142</v>
      </c>
      <c r="D56" s="267" t="s">
        <v>33</v>
      </c>
      <c r="E56" s="369">
        <f>_xlfn.XLOOKUP(J56,[1]II_CI_2!$AI:$AI,[1]II_CI_2!$T:$T)</f>
        <v>1.52</v>
      </c>
      <c r="J56" s="861" t="s">
        <v>1497</v>
      </c>
    </row>
    <row r="57" spans="2:80">
      <c r="B57" s="276">
        <v>50</v>
      </c>
      <c r="C57" s="274" t="s">
        <v>143</v>
      </c>
      <c r="D57" s="267" t="s">
        <v>33</v>
      </c>
      <c r="E57" s="369">
        <f>_xlfn.XLOOKUP(J57,[1]II_CI_2!$AI:$AI,[1]II_CI_2!$T:$T)</f>
        <v>1.48216131</v>
      </c>
      <c r="J57" s="861" t="s">
        <v>1498</v>
      </c>
    </row>
    <row r="58" spans="2:80">
      <c r="B58" s="275">
        <v>51</v>
      </c>
      <c r="C58" s="274" t="s">
        <v>144</v>
      </c>
      <c r="D58" s="267" t="s">
        <v>33</v>
      </c>
      <c r="E58" s="369">
        <f>_xlfn.XLOOKUP(J58,[1]II_CI_2!$AI:$AI,[1]II_CI_2!$T:$T)</f>
        <v>1.4080532444999998</v>
      </c>
      <c r="J58" s="861" t="s">
        <v>1499</v>
      </c>
    </row>
    <row r="59" spans="2:80">
      <c r="B59" s="275">
        <v>52</v>
      </c>
      <c r="C59" s="277" t="s">
        <v>145</v>
      </c>
      <c r="D59" s="275" t="s">
        <v>33</v>
      </c>
      <c r="E59" s="369">
        <f>_xlfn.XLOOKUP(J59,[1]II_CI_2!$AI:$AI,[1]II_CI_2!$T:$T)</f>
        <v>1.3376505822749998</v>
      </c>
      <c r="G59" s="382"/>
      <c r="H59" s="382"/>
      <c r="I59" s="382"/>
      <c r="J59" s="861" t="s">
        <v>1500</v>
      </c>
    </row>
    <row r="60" spans="2:80">
      <c r="B60" s="275">
        <v>53</v>
      </c>
      <c r="C60" s="278" t="s">
        <v>1520</v>
      </c>
      <c r="D60" s="275" t="s">
        <v>7</v>
      </c>
      <c r="E60" s="586">
        <f>E39</f>
        <v>1.71</v>
      </c>
      <c r="F60" s="817"/>
    </row>
    <row r="61" spans="2:80">
      <c r="B61" s="275">
        <v>54</v>
      </c>
      <c r="C61" s="278" t="s">
        <v>1520</v>
      </c>
      <c r="D61" s="275" t="s">
        <v>131</v>
      </c>
      <c r="E61" s="586">
        <f>E44-0.04</f>
        <v>1.5060185999999998</v>
      </c>
    </row>
    <row r="62" spans="2:80" s="264" customFormat="1">
      <c r="B62" s="275">
        <v>55</v>
      </c>
      <c r="C62" s="278" t="s">
        <v>1520</v>
      </c>
      <c r="D62" s="275" t="s">
        <v>33</v>
      </c>
      <c r="E62" s="586">
        <f>E52</f>
        <v>1.48216131</v>
      </c>
      <c r="F62" s="818"/>
      <c r="G62" s="162"/>
      <c r="H62" s="162"/>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W62" s="190"/>
      <c r="AX62" s="190"/>
      <c r="AY62" s="190"/>
      <c r="AZ62" s="190"/>
      <c r="BA62" s="190"/>
      <c r="BB62" s="190"/>
      <c r="BC62" s="190"/>
      <c r="BD62" s="190"/>
      <c r="BE62" s="190"/>
      <c r="BF62" s="190"/>
      <c r="BG62" s="190"/>
      <c r="BH62" s="190"/>
      <c r="BI62" s="190"/>
      <c r="BJ62" s="190"/>
      <c r="BK62" s="190"/>
      <c r="BL62" s="190"/>
      <c r="BM62" s="190"/>
      <c r="BN62" s="190"/>
      <c r="BO62" s="190"/>
      <c r="BP62" s="190"/>
      <c r="BQ62" s="190"/>
      <c r="BR62" s="190"/>
      <c r="BS62" s="190"/>
      <c r="BT62" s="190"/>
      <c r="BU62" s="190"/>
      <c r="BV62" s="190"/>
      <c r="BW62" s="190"/>
      <c r="BX62" s="190"/>
      <c r="BY62" s="190"/>
      <c r="BZ62" s="279"/>
      <c r="CA62" s="279"/>
      <c r="CB62" s="279"/>
    </row>
    <row r="63" spans="2:80" ht="29.25" customHeight="1">
      <c r="B63" s="1132" t="s">
        <v>2626</v>
      </c>
      <c r="C63" s="1132"/>
      <c r="D63" s="1132"/>
      <c r="E63" s="1132"/>
    </row>
    <row r="64" spans="2:80">
      <c r="B64" s="275" t="s">
        <v>2572</v>
      </c>
      <c r="C64" s="984" t="s">
        <v>2871</v>
      </c>
      <c r="D64" s="275" t="s">
        <v>7</v>
      </c>
      <c r="E64" s="586">
        <f>_xlfn.XLOOKUP(J64,[1]II_CI_2!$AI:$AI,[1]II_CI_2!$T:$T)</f>
        <v>2.144625</v>
      </c>
      <c r="J64" s="861" t="s">
        <v>1501</v>
      </c>
    </row>
    <row r="65" spans="2:11">
      <c r="B65" s="280" t="s">
        <v>2573</v>
      </c>
      <c r="C65" s="985" t="s">
        <v>2872</v>
      </c>
      <c r="D65" s="133" t="s">
        <v>7</v>
      </c>
      <c r="E65" s="586">
        <f>_xlfn.XLOOKUP(J65,[1]II_CI_2!$AI:$AI,[1]II_CI_2!$T:$T)</f>
        <v>1.973055</v>
      </c>
      <c r="J65" s="861" t="s">
        <v>1502</v>
      </c>
    </row>
    <row r="66" spans="2:11" s="862" customFormat="1">
      <c r="B66" s="280" t="s">
        <v>2574</v>
      </c>
      <c r="C66" s="985" t="s">
        <v>2870</v>
      </c>
      <c r="D66" s="133" t="s">
        <v>7</v>
      </c>
      <c r="E66" s="586">
        <f>_xlfn.XLOOKUP(J66,[1]II_CI_2!$AI:$AI,[1]II_CI_2!$T:$T)</f>
        <v>1.8152106000000001</v>
      </c>
      <c r="F66" s="162"/>
      <c r="G66" s="162"/>
      <c r="H66" s="162"/>
      <c r="I66" s="162"/>
      <c r="J66" s="861" t="s">
        <v>1503</v>
      </c>
      <c r="K66" s="553"/>
    </row>
    <row r="67" spans="2:11">
      <c r="B67" s="280" t="s">
        <v>2575</v>
      </c>
      <c r="C67" s="985" t="s">
        <v>2873</v>
      </c>
      <c r="D67" s="133" t="s">
        <v>7</v>
      </c>
      <c r="E67" s="586">
        <f>_xlfn.XLOOKUP(J67,[1]II_CI_2!$AI:$AI,[1]II_CI_2!$T:$T)</f>
        <v>1.6699937520000001</v>
      </c>
      <c r="J67" s="861" t="s">
        <v>1504</v>
      </c>
    </row>
    <row r="68" spans="2:11">
      <c r="B68" s="280" t="s">
        <v>2576</v>
      </c>
      <c r="C68" s="273" t="s">
        <v>146</v>
      </c>
      <c r="D68" s="133" t="s">
        <v>7</v>
      </c>
      <c r="E68" s="586">
        <f>_xlfn.XLOOKUP(J68,[1]II_CI_2!$AI:$AI,[1]II_CI_2!$T:$T)</f>
        <v>2.144625</v>
      </c>
      <c r="J68" s="861" t="s">
        <v>1505</v>
      </c>
    </row>
    <row r="69" spans="2:11">
      <c r="B69" s="280" t="s">
        <v>2577</v>
      </c>
      <c r="C69" s="273" t="s">
        <v>147</v>
      </c>
      <c r="D69" s="133" t="s">
        <v>7</v>
      </c>
      <c r="E69" s="586">
        <f>_xlfn.XLOOKUP(J69,[1]II_CI_2!$AI:$AI,[1]II_CI_2!$T:$T)</f>
        <v>1.973055</v>
      </c>
      <c r="J69" s="861" t="s">
        <v>1506</v>
      </c>
    </row>
    <row r="70" spans="2:11">
      <c r="B70" s="280" t="s">
        <v>981</v>
      </c>
      <c r="C70" s="273" t="s">
        <v>148</v>
      </c>
      <c r="D70" s="133" t="s">
        <v>7</v>
      </c>
      <c r="E70" s="586">
        <f>_xlfn.XLOOKUP(J70,[1]II_CI_2!$AI:$AI,[1]II_CI_2!$T:$T)</f>
        <v>1.8152106000000001</v>
      </c>
      <c r="J70" s="861" t="s">
        <v>1507</v>
      </c>
    </row>
    <row r="71" spans="2:11">
      <c r="B71" s="280" t="s">
        <v>982</v>
      </c>
      <c r="C71" s="273" t="s">
        <v>149</v>
      </c>
      <c r="D71" s="133" t="s">
        <v>32</v>
      </c>
      <c r="E71" s="586">
        <f>_xlfn.XLOOKUP(J71,[1]II_CI_2!$AI:$AI,[1]II_CI_2!$T:$T)</f>
        <v>1.71</v>
      </c>
      <c r="J71" s="861" t="s">
        <v>1508</v>
      </c>
    </row>
    <row r="72" spans="2:11">
      <c r="B72" s="280" t="s">
        <v>983</v>
      </c>
      <c r="C72" s="273" t="s">
        <v>150</v>
      </c>
      <c r="D72" s="133" t="s">
        <v>32</v>
      </c>
      <c r="E72" s="586">
        <f>_xlfn.XLOOKUP(J72,[1]II_CI_2!$AI:$AI,[1]II_CI_2!$T:$T)</f>
        <v>1.5731999999999999</v>
      </c>
      <c r="J72" s="861" t="s">
        <v>1509</v>
      </c>
    </row>
    <row r="73" spans="2:11">
      <c r="B73" s="280" t="s">
        <v>984</v>
      </c>
      <c r="C73" s="273" t="s">
        <v>151</v>
      </c>
      <c r="D73" s="133" t="s">
        <v>32</v>
      </c>
      <c r="E73" s="586">
        <f>_xlfn.XLOOKUP(J73,[1]II_CI_2!$AI:$AI,[1]II_CI_2!$T:$T)</f>
        <v>1.447344</v>
      </c>
      <c r="J73" s="861" t="s">
        <v>1510</v>
      </c>
    </row>
    <row r="74" spans="2:11">
      <c r="B74" s="280" t="s">
        <v>985</v>
      </c>
      <c r="C74" s="273" t="s">
        <v>152</v>
      </c>
      <c r="D74" s="133" t="s">
        <v>7</v>
      </c>
      <c r="E74" s="586">
        <f>_xlfn.XLOOKUP(J74,[1]II_CI_2!$AI:$AI,[1]II_CI_2!$T:$T)</f>
        <v>2.144625</v>
      </c>
      <c r="J74" s="861" t="s">
        <v>1511</v>
      </c>
    </row>
    <row r="75" spans="2:11">
      <c r="B75" s="280" t="s">
        <v>986</v>
      </c>
      <c r="C75" s="273" t="s">
        <v>153</v>
      </c>
      <c r="D75" s="133" t="s">
        <v>7</v>
      </c>
      <c r="E75" s="586">
        <f>_xlfn.XLOOKUP(J75,[1]II_CI_2!$AI:$AI,[1]II_CI_2!$T:$T)</f>
        <v>1.973055</v>
      </c>
      <c r="J75" s="861" t="s">
        <v>1512</v>
      </c>
    </row>
    <row r="76" spans="2:11">
      <c r="B76" s="280" t="s">
        <v>987</v>
      </c>
      <c r="C76" s="273" t="s">
        <v>154</v>
      </c>
      <c r="D76" s="133" t="s">
        <v>7</v>
      </c>
      <c r="E76" s="586">
        <f>_xlfn.XLOOKUP(J76,[1]II_CI_2!$AI:$AI,[1]II_CI_2!$T:$T)</f>
        <v>1.8152106000000001</v>
      </c>
      <c r="J76" s="861" t="s">
        <v>1513</v>
      </c>
    </row>
    <row r="77" spans="2:11">
      <c r="B77" s="280" t="s">
        <v>988</v>
      </c>
      <c r="C77" s="273" t="s">
        <v>155</v>
      </c>
      <c r="D77" s="133" t="s">
        <v>7</v>
      </c>
      <c r="E77" s="586">
        <f>_xlfn.XLOOKUP(J77,[1]II_CI_2!$AI:$AI,[1]II_CI_2!$T:$T)</f>
        <v>1.6699937520000001</v>
      </c>
      <c r="J77" s="861" t="s">
        <v>1514</v>
      </c>
    </row>
    <row r="78" spans="2:11" s="553" customFormat="1">
      <c r="B78" s="986" t="s">
        <v>989</v>
      </c>
      <c r="C78" s="987" t="s">
        <v>2874</v>
      </c>
      <c r="D78" s="988" t="s">
        <v>7</v>
      </c>
      <c r="E78" s="586">
        <f>[1]II_CI_2!$T$225</f>
        <v>2.6400000000000006</v>
      </c>
      <c r="F78" s="989"/>
      <c r="J78" s="990"/>
    </row>
    <row r="79" spans="2:11" s="553" customFormat="1">
      <c r="B79" s="986" t="s">
        <v>990</v>
      </c>
      <c r="C79" s="987" t="s">
        <v>2875</v>
      </c>
      <c r="D79" s="988" t="s">
        <v>7</v>
      </c>
      <c r="E79" s="586">
        <f>[1]II_CI_2!$T$226</f>
        <v>2.4000000000000004</v>
      </c>
      <c r="F79" s="989"/>
      <c r="J79" s="990"/>
    </row>
    <row r="80" spans="2:11" s="553" customFormat="1">
      <c r="B80" s="986" t="s">
        <v>991</v>
      </c>
      <c r="C80" s="987" t="s">
        <v>2876</v>
      </c>
      <c r="D80" s="988" t="s">
        <v>7</v>
      </c>
      <c r="E80" s="586">
        <f>[1]II_CI_2!$T$227</f>
        <v>2.2399999999999998</v>
      </c>
      <c r="J80" s="990"/>
    </row>
    <row r="81" spans="1:24" s="553" customFormat="1">
      <c r="B81" s="991" t="s">
        <v>992</v>
      </c>
      <c r="C81" s="987" t="s">
        <v>2877</v>
      </c>
      <c r="D81" s="988" t="s">
        <v>7</v>
      </c>
      <c r="E81" s="586">
        <f>[1]II_CI_2!$T$228</f>
        <v>1.92</v>
      </c>
      <c r="F81" s="989"/>
      <c r="J81" s="990"/>
    </row>
    <row r="82" spans="1:24" s="263" customFormat="1" ht="15" customHeight="1">
      <c r="B82" s="1147" t="s">
        <v>2627</v>
      </c>
      <c r="C82" s="1148"/>
      <c r="D82" s="1148"/>
      <c r="E82" s="1165"/>
      <c r="F82" s="815"/>
      <c r="G82" s="162"/>
      <c r="H82" s="162"/>
      <c r="I82" s="162"/>
      <c r="J82" s="162"/>
    </row>
    <row r="83" spans="1:24">
      <c r="B83" s="986" t="s">
        <v>993</v>
      </c>
      <c r="C83" s="273" t="s">
        <v>156</v>
      </c>
      <c r="D83" s="133" t="s">
        <v>157</v>
      </c>
      <c r="E83" s="586">
        <f>_xlfn.XLOOKUP(J83,[1]II_CI_2!$AI:$AI,[1]II_CI_2!$T:$T)</f>
        <v>1.3717999999999999</v>
      </c>
      <c r="J83" s="861" t="s">
        <v>1515</v>
      </c>
    </row>
    <row r="84" spans="1:24">
      <c r="B84" s="986" t="s">
        <v>2878</v>
      </c>
      <c r="C84" s="273" t="s">
        <v>158</v>
      </c>
      <c r="D84" s="133" t="s">
        <v>157</v>
      </c>
      <c r="E84" s="586">
        <f>_xlfn.XLOOKUP(J84,[1]II_CI_2!$AI:$AI,[1]II_CI_2!$T:$T)</f>
        <v>1.3306459999999998</v>
      </c>
      <c r="J84" s="861" t="s">
        <v>1516</v>
      </c>
    </row>
    <row r="85" spans="1:24">
      <c r="B85" s="986" t="s">
        <v>2879</v>
      </c>
      <c r="C85" s="273" t="s">
        <v>159</v>
      </c>
      <c r="D85" s="133"/>
      <c r="E85" s="586">
        <f>_xlfn.XLOOKUP(J85,[1]II_CI_2!$AI:$AI,[1]II_CI_2!$T:$T)</f>
        <v>1.2907266199999998</v>
      </c>
      <c r="J85" s="861" t="s">
        <v>1517</v>
      </c>
    </row>
    <row r="86" spans="1:24">
      <c r="B86" s="986" t="s">
        <v>2880</v>
      </c>
      <c r="C86" s="273" t="s">
        <v>999</v>
      </c>
      <c r="D86" s="133" t="s">
        <v>33</v>
      </c>
      <c r="E86" s="586">
        <f>_xlfn.XLOOKUP(J86,[1]II_CI_2!$AI:$AI,[1]II_CI_2!$T:$T)</f>
        <v>1.48216131</v>
      </c>
      <c r="J86" s="861" t="s">
        <v>1518</v>
      </c>
    </row>
    <row r="87" spans="1:24">
      <c r="B87" s="986" t="s">
        <v>2779</v>
      </c>
      <c r="C87" s="273" t="s">
        <v>998</v>
      </c>
      <c r="D87" s="133" t="s">
        <v>33</v>
      </c>
      <c r="E87" s="586">
        <f>_xlfn.XLOOKUP(J87,[1]II_CI_2!$AI:$AI,[1]II_CI_2!$T:$T)</f>
        <v>1.4080532444999998</v>
      </c>
      <c r="J87" s="861" t="s">
        <v>1519</v>
      </c>
    </row>
    <row r="88" spans="1:24" customFormat="1" ht="15.75" customHeight="1">
      <c r="A88" s="281"/>
      <c r="B88" s="1162" t="s">
        <v>721</v>
      </c>
      <c r="C88" s="1162"/>
      <c r="D88" s="1162"/>
      <c r="E88" s="1162"/>
      <c r="F88" s="1162"/>
      <c r="G88" s="281"/>
      <c r="H88" s="283"/>
      <c r="I88" s="283"/>
      <c r="J88" s="283"/>
      <c r="K88" s="283"/>
      <c r="L88" s="283"/>
      <c r="M88" s="283"/>
      <c r="N88" s="283"/>
      <c r="O88" s="283"/>
      <c r="P88" s="283"/>
      <c r="Q88" s="283"/>
      <c r="R88" s="283"/>
      <c r="S88" s="283"/>
      <c r="T88" s="283"/>
      <c r="U88" s="283"/>
      <c r="V88" s="283"/>
      <c r="W88" s="283"/>
      <c r="X88" s="283"/>
    </row>
    <row r="89" spans="1:24" customFormat="1" ht="40.35" customHeight="1">
      <c r="A89" s="281"/>
      <c r="B89" s="1162" t="s">
        <v>1181</v>
      </c>
      <c r="C89" s="1162"/>
      <c r="D89" s="1162"/>
      <c r="E89" s="1162"/>
      <c r="F89" s="1162"/>
      <c r="G89" s="281"/>
      <c r="H89" s="283"/>
      <c r="I89" s="283"/>
      <c r="J89" s="283"/>
      <c r="K89" s="283"/>
      <c r="L89" s="283"/>
      <c r="M89" s="283"/>
      <c r="N89" s="283"/>
      <c r="O89" s="283"/>
      <c r="P89" s="283"/>
      <c r="Q89" s="283"/>
      <c r="R89" s="283"/>
      <c r="S89" s="283"/>
      <c r="T89" s="283"/>
      <c r="U89" s="283"/>
      <c r="V89" s="283"/>
      <c r="W89" s="283"/>
      <c r="X89" s="283"/>
    </row>
    <row r="90" spans="1:24" customFormat="1" ht="26.25" customHeight="1">
      <c r="A90" s="281"/>
      <c r="B90" s="1162" t="s">
        <v>720</v>
      </c>
      <c r="C90" s="1162"/>
      <c r="D90" s="1162"/>
      <c r="E90" s="1162"/>
      <c r="F90" s="1162"/>
      <c r="G90" s="281"/>
      <c r="H90" s="283"/>
      <c r="I90" s="283"/>
      <c r="J90" s="283"/>
      <c r="K90" s="283"/>
      <c r="L90" s="283"/>
      <c r="M90" s="283"/>
      <c r="N90" s="283"/>
      <c r="O90" s="283"/>
      <c r="P90" s="283"/>
      <c r="Q90" s="283"/>
      <c r="R90" s="283"/>
      <c r="S90" s="283"/>
      <c r="T90" s="283"/>
      <c r="U90" s="283"/>
      <c r="V90" s="283"/>
      <c r="W90" s="283"/>
      <c r="X90" s="283"/>
    </row>
    <row r="91" spans="1:24" customFormat="1" ht="30" customHeight="1">
      <c r="A91" s="281"/>
      <c r="B91" s="1162" t="s">
        <v>719</v>
      </c>
      <c r="C91" s="1162"/>
      <c r="D91" s="1162"/>
      <c r="E91" s="1162"/>
      <c r="F91" s="1162"/>
      <c r="G91" s="281"/>
      <c r="H91" s="283"/>
      <c r="I91" s="283"/>
      <c r="J91" s="283"/>
      <c r="K91" s="283"/>
      <c r="L91" s="283"/>
      <c r="M91" s="283"/>
      <c r="N91" s="283"/>
      <c r="O91" s="283"/>
      <c r="P91" s="283"/>
      <c r="Q91" s="283"/>
      <c r="R91" s="283"/>
      <c r="S91" s="283"/>
      <c r="T91" s="283"/>
      <c r="U91" s="283"/>
      <c r="V91" s="283"/>
      <c r="W91" s="283"/>
      <c r="X91" s="283"/>
    </row>
    <row r="92" spans="1:24" customFormat="1" ht="41.25" customHeight="1">
      <c r="A92" s="281"/>
      <c r="B92" s="1163" t="s">
        <v>718</v>
      </c>
      <c r="C92" s="1163"/>
      <c r="D92" s="1163"/>
      <c r="E92" s="1163"/>
      <c r="F92" s="1163"/>
      <c r="G92" s="281"/>
      <c r="H92" s="283"/>
      <c r="I92" s="283"/>
      <c r="J92" s="283"/>
      <c r="K92" s="283"/>
      <c r="L92" s="283"/>
      <c r="M92" s="283"/>
      <c r="N92" s="283"/>
      <c r="O92" s="283"/>
      <c r="P92" s="283"/>
      <c r="Q92" s="283"/>
      <c r="R92" s="283"/>
      <c r="S92" s="283"/>
      <c r="T92" s="283"/>
      <c r="U92" s="283"/>
      <c r="V92" s="283"/>
      <c r="W92" s="283"/>
      <c r="X92" s="283"/>
    </row>
    <row r="93" spans="1:24">
      <c r="B93" s="456"/>
      <c r="C93" s="282"/>
      <c r="D93" s="168"/>
    </row>
    <row r="94" spans="1:24">
      <c r="B94" s="457" t="s">
        <v>160</v>
      </c>
      <c r="C94" s="282"/>
      <c r="D94" s="168"/>
    </row>
    <row r="95" spans="1:24" ht="66" customHeight="1">
      <c r="B95" s="1162" t="s">
        <v>2628</v>
      </c>
      <c r="C95" s="1162"/>
      <c r="D95" s="1162"/>
      <c r="E95" s="1162"/>
      <c r="F95" s="1162"/>
    </row>
    <row r="96" spans="1:24" s="101" customFormat="1" ht="30" customHeight="1">
      <c r="B96" s="1164" t="s">
        <v>2881</v>
      </c>
      <c r="C96" s="1164"/>
      <c r="D96" s="1164"/>
      <c r="E96" s="1164"/>
      <c r="F96" s="1164"/>
      <c r="G96" s="181"/>
    </row>
    <row r="97" spans="2:6" s="1022" customFormat="1" ht="43.5" customHeight="1">
      <c r="B97" s="1159" t="s">
        <v>2900</v>
      </c>
      <c r="C97" s="1159"/>
      <c r="D97" s="1159"/>
      <c r="E97" s="1159"/>
      <c r="F97" s="1159"/>
    </row>
  </sheetData>
  <mergeCells count="14">
    <mergeCell ref="B97:F97"/>
    <mergeCell ref="A1:F2"/>
    <mergeCell ref="A3:F3"/>
    <mergeCell ref="B63:E63"/>
    <mergeCell ref="B7:E7"/>
    <mergeCell ref="B4:E4"/>
    <mergeCell ref="B91:F91"/>
    <mergeCell ref="B92:F92"/>
    <mergeCell ref="B95:F95"/>
    <mergeCell ref="B96:F96"/>
    <mergeCell ref="B82:E82"/>
    <mergeCell ref="B88:F88"/>
    <mergeCell ref="B89:F89"/>
    <mergeCell ref="B90:F90"/>
  </mergeCells>
  <phoneticPr fontId="68" type="noConversion"/>
  <pageMargins left="0.35433070866141703" right="0.196850393700787" top="0.31496062992126" bottom="0.35433070866141703" header="0.23622047244094499" footer="0.196850393700787"/>
  <pageSetup paperSize="9" firstPageNumber="38" fitToHeight="0" orientation="portrait" useFirstPageNumber="1" r:id="rId1"/>
  <headerFooter>
    <oddHeader>&amp;CDRAFT</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aie5"/>
  <dimension ref="A1:P147"/>
  <sheetViews>
    <sheetView topLeftCell="A42" zoomScale="115" zoomScaleNormal="115" workbookViewId="0">
      <selection activeCell="C15" sqref="C15"/>
    </sheetView>
  </sheetViews>
  <sheetFormatPr defaultColWidth="10.28515625" defaultRowHeight="15.75"/>
  <cols>
    <col min="1" max="1" width="6.140625" style="101" customWidth="1"/>
    <col min="2" max="2" width="4" style="116" customWidth="1"/>
    <col min="3" max="3" width="61.42578125" style="101" customWidth="1"/>
    <col min="4" max="4" width="10" style="257" customWidth="1"/>
    <col min="5" max="5" width="10.28515625" style="101"/>
    <col min="6" max="6" width="13.140625" style="101" customWidth="1"/>
    <col min="7" max="8" width="10.28515625" style="101"/>
    <col min="9" max="10" width="0" style="101" hidden="1" customWidth="1"/>
    <col min="11" max="11" width="17.7109375" style="101" hidden="1" customWidth="1"/>
    <col min="12" max="12" width="0" style="101" hidden="1" customWidth="1"/>
    <col min="13" max="16384" width="10.28515625" style="101"/>
  </cols>
  <sheetData>
    <row r="1" spans="1:11" ht="40.5" customHeight="1">
      <c r="A1" s="1168" t="s">
        <v>103</v>
      </c>
      <c r="B1" s="1168"/>
      <c r="C1" s="1168"/>
      <c r="D1" s="1168"/>
      <c r="E1" s="1168"/>
      <c r="F1" s="1168"/>
      <c r="G1" s="383"/>
    </row>
    <row r="2" spans="1:11" ht="19.5" customHeight="1">
      <c r="A2" s="1169" t="s">
        <v>161</v>
      </c>
      <c r="B2" s="1169"/>
      <c r="C2" s="1169"/>
      <c r="D2" s="1169"/>
      <c r="E2" s="1169"/>
      <c r="F2" s="1169"/>
      <c r="G2" s="886"/>
    </row>
    <row r="3" spans="1:11" ht="18.75" customHeight="1">
      <c r="B3" s="178"/>
      <c r="C3" s="174"/>
      <c r="D3" s="116"/>
    </row>
    <row r="4" spans="1:11" ht="18.75" customHeight="1">
      <c r="B4" s="178"/>
      <c r="C4" s="174"/>
      <c r="D4" s="116"/>
      <c r="F4" s="39"/>
      <c r="G4" s="39"/>
      <c r="H4" s="39"/>
    </row>
    <row r="5" spans="1:11" ht="25.5">
      <c r="B5" s="797" t="s">
        <v>17</v>
      </c>
      <c r="C5" s="696" t="s">
        <v>2</v>
      </c>
      <c r="D5" s="696" t="s">
        <v>3</v>
      </c>
      <c r="E5" s="1171" t="s">
        <v>2637</v>
      </c>
      <c r="F5" s="1172"/>
      <c r="G5" s="39"/>
      <c r="H5" s="39"/>
    </row>
    <row r="6" spans="1:11" s="257" customFormat="1">
      <c r="B6" s="1171" t="s">
        <v>2629</v>
      </c>
      <c r="C6" s="1176"/>
      <c r="D6" s="1172"/>
      <c r="E6" s="638" t="s">
        <v>5</v>
      </c>
      <c r="F6" s="638" t="s">
        <v>6</v>
      </c>
      <c r="G6" s="39"/>
      <c r="H6" s="39"/>
    </row>
    <row r="7" spans="1:11">
      <c r="B7" s="1113" t="s">
        <v>2631</v>
      </c>
      <c r="C7" s="1114"/>
      <c r="D7" s="1114"/>
      <c r="E7" s="1114"/>
      <c r="F7" s="1115"/>
      <c r="G7" s="39"/>
    </row>
    <row r="8" spans="1:11">
      <c r="B8" s="63">
        <v>1</v>
      </c>
      <c r="C8" s="144" t="s">
        <v>162</v>
      </c>
      <c r="D8" s="63" t="s">
        <v>7</v>
      </c>
      <c r="E8" s="769">
        <f>_xlfn.XLOOKUP(K8,[1]II_CI_3!$AI:$AI,[1]II_CI_3!$S:$S)</f>
        <v>2.9285608036436712</v>
      </c>
      <c r="F8" s="586">
        <f>_xlfn.XLOOKUP(K8,[1]II_CI_3!$AI:$AI,[1]II_CI_3!$T:$T)</f>
        <v>3.082695582782812</v>
      </c>
      <c r="G8" s="257"/>
      <c r="K8" s="863" t="s">
        <v>1521</v>
      </c>
    </row>
    <row r="9" spans="1:11">
      <c r="B9" s="63">
        <v>2</v>
      </c>
      <c r="C9" s="144" t="s">
        <v>163</v>
      </c>
      <c r="D9" s="63" t="s">
        <v>7</v>
      </c>
      <c r="E9" s="769">
        <f>_xlfn.XLOOKUP(K9,[1]II_CI_3!$AI:$AI,[1]II_CI_3!$S:$S)</f>
        <v>2.5465746118640622</v>
      </c>
      <c r="F9" s="586">
        <f>_xlfn.XLOOKUP(K9,[1]II_CI_3!$AI:$AI,[1]II_CI_3!$T:$T)</f>
        <v>2.6806048545937498</v>
      </c>
      <c r="G9" s="257"/>
      <c r="K9" s="863" t="s">
        <v>1522</v>
      </c>
    </row>
    <row r="10" spans="1:11">
      <c r="B10" s="1113" t="s">
        <v>2630</v>
      </c>
      <c r="C10" s="1114"/>
      <c r="D10" s="1114"/>
      <c r="E10" s="1114"/>
      <c r="F10" s="1115"/>
      <c r="G10" s="257"/>
    </row>
    <row r="11" spans="1:11">
      <c r="B11" s="63">
        <v>3</v>
      </c>
      <c r="C11" s="144" t="s">
        <v>164</v>
      </c>
      <c r="D11" s="63" t="s">
        <v>7</v>
      </c>
      <c r="E11" s="769">
        <f>_xlfn.XLOOKUP(K11,[1]II_CI_3!$AI:$AI,[1]II_CI_3!$S:$S)</f>
        <v>2.6794393742221883</v>
      </c>
      <c r="F11" s="586">
        <f>_xlfn.XLOOKUP(K11,[1]II_CI_3!$AI:$AI,[1]II_CI_3!$T:$T)</f>
        <v>2.820462499181251</v>
      </c>
      <c r="G11" s="257"/>
      <c r="K11" s="863" t="s">
        <v>1523</v>
      </c>
    </row>
    <row r="12" spans="1:11">
      <c r="B12" s="63">
        <v>4</v>
      </c>
      <c r="C12" s="144" t="s">
        <v>165</v>
      </c>
      <c r="D12" s="63" t="s">
        <v>166</v>
      </c>
      <c r="E12" s="769">
        <f>_xlfn.XLOOKUP(K12,[1]II_CI_3!$AI:$AI,[1]II_CI_3!$S:$S)</f>
        <v>2.4358539765656255</v>
      </c>
      <c r="F12" s="586">
        <f>_xlfn.XLOOKUP(K12,[1]II_CI_3!$AI:$AI,[1]II_CI_3!$T:$T)</f>
        <v>2.5640568174375007</v>
      </c>
      <c r="G12" s="257"/>
      <c r="K12" s="863" t="s">
        <v>1524</v>
      </c>
    </row>
    <row r="13" spans="1:11" ht="26.25" customHeight="1">
      <c r="B13" s="1096" t="s">
        <v>2632</v>
      </c>
      <c r="C13" s="1096"/>
      <c r="D13" s="1096"/>
      <c r="E13" s="1096"/>
      <c r="F13" s="1096"/>
      <c r="G13" s="195"/>
    </row>
    <row r="14" spans="1:11">
      <c r="B14" s="1171"/>
      <c r="C14" s="1176"/>
      <c r="D14" s="1172"/>
      <c r="E14" s="1171" t="s">
        <v>19</v>
      </c>
      <c r="F14" s="1172"/>
      <c r="G14" s="195"/>
    </row>
    <row r="15" spans="1:11">
      <c r="B15" s="370">
        <v>5</v>
      </c>
      <c r="C15" s="176" t="s">
        <v>795</v>
      </c>
      <c r="D15" s="140" t="s">
        <v>7</v>
      </c>
      <c r="E15" s="1166">
        <f>_xlfn.XLOOKUP(K15,[1]II_CI_3!$AI:$AI,[1]II_CI_3!$T:$T)</f>
        <v>1.872257625</v>
      </c>
      <c r="F15" s="1167"/>
      <c r="K15" s="861" t="s">
        <v>1525</v>
      </c>
    </row>
    <row r="16" spans="1:11">
      <c r="B16" s="371">
        <v>6</v>
      </c>
      <c r="C16" s="176" t="s">
        <v>796</v>
      </c>
      <c r="D16" s="140" t="s">
        <v>7</v>
      </c>
      <c r="E16" s="1166">
        <f>_xlfn.XLOOKUP(K16,[1]II_CI_3!$AI:$AI,[1]II_CI_3!$T:$T)</f>
        <v>1.7484211075050247</v>
      </c>
      <c r="F16" s="1167" t="s">
        <v>324</v>
      </c>
      <c r="K16" s="861" t="s">
        <v>1526</v>
      </c>
    </row>
    <row r="17" spans="2:11">
      <c r="B17" s="370">
        <v>7</v>
      </c>
      <c r="C17" s="176" t="s">
        <v>797</v>
      </c>
      <c r="D17" s="140" t="s">
        <v>7</v>
      </c>
      <c r="E17" s="1166">
        <f>_xlfn.XLOOKUP(K17,[1]II_CI_3!$AI:$AI,[1]II_CI_3!$T:$T)</f>
        <v>1.7131858552896035</v>
      </c>
      <c r="F17" s="1167" t="s">
        <v>324</v>
      </c>
      <c r="K17" s="861" t="s">
        <v>1527</v>
      </c>
    </row>
    <row r="18" spans="2:11">
      <c r="B18" s="370">
        <v>8</v>
      </c>
      <c r="C18" s="176" t="s">
        <v>798</v>
      </c>
      <c r="D18" s="140" t="s">
        <v>7</v>
      </c>
      <c r="E18" s="1166">
        <f>_xlfn.XLOOKUP(K18,[1]II_CI_3!$AI:$AI,[1]II_CI_3!$T:$T)</f>
        <v>1.6215057815640417</v>
      </c>
      <c r="F18" s="1167" t="s">
        <v>324</v>
      </c>
      <c r="K18" s="861" t="s">
        <v>1528</v>
      </c>
    </row>
    <row r="19" spans="2:11">
      <c r="B19" s="371">
        <v>9</v>
      </c>
      <c r="C19" s="176" t="s">
        <v>152</v>
      </c>
      <c r="D19" s="140" t="s">
        <v>7</v>
      </c>
      <c r="E19" s="1166">
        <f>_xlfn.XLOOKUP(K19,[1]II_CI_3!$AI:$AI,[1]II_CI_3!$T:$T)</f>
        <v>1.8336543749999998</v>
      </c>
      <c r="F19" s="1167" t="s">
        <v>324</v>
      </c>
      <c r="K19" s="861" t="s">
        <v>1529</v>
      </c>
    </row>
    <row r="20" spans="2:11">
      <c r="B20" s="370">
        <v>10</v>
      </c>
      <c r="C20" s="176" t="s">
        <v>153</v>
      </c>
      <c r="D20" s="140" t="s">
        <v>7</v>
      </c>
      <c r="E20" s="1166">
        <f>_xlfn.XLOOKUP(K20,[1]II_CI_3!$AI:$AI,[1]II_CI_3!$T:$T)</f>
        <v>1.7123711877626531</v>
      </c>
      <c r="F20" s="1167" t="s">
        <v>324</v>
      </c>
      <c r="K20" s="861" t="s">
        <v>1530</v>
      </c>
    </row>
    <row r="21" spans="2:11">
      <c r="B21" s="370">
        <v>11</v>
      </c>
      <c r="C21" s="176" t="s">
        <v>154</v>
      </c>
      <c r="D21" s="140" t="s">
        <v>7</v>
      </c>
      <c r="E21" s="1166">
        <f>_xlfn.XLOOKUP(K21,[1]II_CI_3!$AI:$AI,[1]II_CI_3!$T:$T)</f>
        <v>1.6778624355929108</v>
      </c>
      <c r="F21" s="1167" t="s">
        <v>324</v>
      </c>
      <c r="K21" s="861" t="s">
        <v>1531</v>
      </c>
    </row>
    <row r="22" spans="2:11">
      <c r="B22" s="371">
        <v>12</v>
      </c>
      <c r="C22" s="176" t="s">
        <v>155</v>
      </c>
      <c r="D22" s="140" t="s">
        <v>7</v>
      </c>
      <c r="E22" s="1166">
        <f>_xlfn.XLOOKUP(K22,[1]II_CI_3!$AI:$AI,[1]II_CI_3!$T:$T)</f>
        <v>1.5880726726658143</v>
      </c>
      <c r="F22" s="1167" t="s">
        <v>324</v>
      </c>
      <c r="K22" s="861" t="s">
        <v>1532</v>
      </c>
    </row>
    <row r="23" spans="2:11" ht="38.25">
      <c r="B23" s="370">
        <v>13</v>
      </c>
      <c r="C23" s="144" t="s">
        <v>167</v>
      </c>
      <c r="D23" s="140" t="s">
        <v>7</v>
      </c>
      <c r="E23" s="1166">
        <f>_xlfn.XLOOKUP(K23,[1]II_CI_3!$AI:$AI,[1]II_CI_3!$T:$T)</f>
        <v>1.8336543749999998</v>
      </c>
      <c r="F23" s="1167" t="s">
        <v>324</v>
      </c>
      <c r="K23" s="861" t="s">
        <v>1533</v>
      </c>
    </row>
    <row r="24" spans="2:11" ht="38.25">
      <c r="B24" s="370">
        <v>14</v>
      </c>
      <c r="C24" s="144" t="s">
        <v>168</v>
      </c>
      <c r="D24" s="140" t="s">
        <v>7</v>
      </c>
      <c r="E24" s="1166">
        <f>_xlfn.XLOOKUP(K24,[1]II_CI_3!$AI:$AI,[1]II_CI_3!$T:$T)</f>
        <v>1.6621517661737522</v>
      </c>
      <c r="F24" s="1167" t="s">
        <v>324</v>
      </c>
      <c r="K24" s="861" t="s">
        <v>1534</v>
      </c>
    </row>
    <row r="25" spans="2:11" ht="38.25">
      <c r="B25" s="371">
        <v>15</v>
      </c>
      <c r="C25" s="144" t="s">
        <v>169</v>
      </c>
      <c r="D25" s="140" t="s">
        <v>7</v>
      </c>
      <c r="E25" s="1166">
        <f>_xlfn.XLOOKUP(K25,[1]II_CI_3!$AI:$AI,[1]II_CI_3!$T:$T)</f>
        <v>1.6065659403881698</v>
      </c>
      <c r="F25" s="1167" t="s">
        <v>324</v>
      </c>
      <c r="K25" s="861" t="s">
        <v>1535</v>
      </c>
    </row>
    <row r="26" spans="2:11">
      <c r="B26" s="370">
        <v>16</v>
      </c>
      <c r="C26" s="144" t="s">
        <v>170</v>
      </c>
      <c r="D26" s="140" t="s">
        <v>7</v>
      </c>
      <c r="E26" s="1166">
        <f>_xlfn.XLOOKUP(K26,[1]II_CI_3!$AI:$AI,[1]II_CI_3!$T:$T)</f>
        <v>1.8336543749999998</v>
      </c>
      <c r="F26" s="1167" t="s">
        <v>324</v>
      </c>
      <c r="K26" s="861" t="s">
        <v>1536</v>
      </c>
    </row>
    <row r="27" spans="2:11">
      <c r="B27" s="370">
        <v>17</v>
      </c>
      <c r="C27" s="144" t="s">
        <v>171</v>
      </c>
      <c r="D27" s="140" t="s">
        <v>7</v>
      </c>
      <c r="E27" s="1166">
        <f>_xlfn.XLOOKUP(K27,[1]II_CI_3!$AI:$AI,[1]II_CI_3!$T:$T)</f>
        <v>1.6821292409901709</v>
      </c>
      <c r="F27" s="1167" t="s">
        <v>324</v>
      </c>
      <c r="K27" s="861" t="s">
        <v>1537</v>
      </c>
    </row>
    <row r="28" spans="2:11">
      <c r="B28" s="371">
        <v>18</v>
      </c>
      <c r="C28" s="144" t="s">
        <v>172</v>
      </c>
      <c r="D28" s="140" t="s">
        <v>7</v>
      </c>
      <c r="E28" s="1166">
        <f>_xlfn.XLOOKUP(K28,[1]II_CI_3!$AI:$AI,[1]II_CI_3!$T:$T)</f>
        <v>1.6367384519475789</v>
      </c>
      <c r="F28" s="1167" t="s">
        <v>324</v>
      </c>
      <c r="K28" s="861" t="s">
        <v>1538</v>
      </c>
    </row>
    <row r="29" spans="2:11">
      <c r="B29" s="370">
        <v>19</v>
      </c>
      <c r="C29" s="144" t="s">
        <v>173</v>
      </c>
      <c r="D29" s="140" t="s">
        <v>7</v>
      </c>
      <c r="E29" s="1166">
        <f>_xlfn.XLOOKUP(K29,[1]II_CI_3!$AI:$AI,[1]II_CI_3!$T:$T)</f>
        <v>1.5820025004550418</v>
      </c>
      <c r="F29" s="1167" t="s">
        <v>324</v>
      </c>
      <c r="K29" s="861" t="s">
        <v>1539</v>
      </c>
    </row>
    <row r="30" spans="2:11">
      <c r="B30" s="370">
        <v>20</v>
      </c>
      <c r="C30" s="144" t="s">
        <v>174</v>
      </c>
      <c r="D30" s="140" t="s">
        <v>7</v>
      </c>
      <c r="E30" s="1166">
        <f>_xlfn.XLOOKUP(K30,[1]II_CI_3!$AI:$AI,[1]II_CI_3!$T:$T)</f>
        <v>1.6790986642791126</v>
      </c>
      <c r="F30" s="1167" t="s">
        <v>324</v>
      </c>
      <c r="K30" s="861" t="s">
        <v>1540</v>
      </c>
    </row>
    <row r="31" spans="2:11">
      <c r="B31" s="371">
        <v>21</v>
      </c>
      <c r="C31" s="144" t="s">
        <v>175</v>
      </c>
      <c r="D31" s="140" t="s">
        <v>7</v>
      </c>
      <c r="E31" s="1166">
        <f>_xlfn.XLOOKUP(K31,[1]II_CI_3!$AI:$AI,[1]II_CI_3!$T:$T)</f>
        <v>1.6350367292051755</v>
      </c>
      <c r="F31" s="1167" t="s">
        <v>324</v>
      </c>
      <c r="K31" s="861" t="s">
        <v>1541</v>
      </c>
    </row>
    <row r="32" spans="2:11">
      <c r="B32" s="370">
        <v>22</v>
      </c>
      <c r="C32" s="144" t="s">
        <v>176</v>
      </c>
      <c r="D32" s="140" t="s">
        <v>7</v>
      </c>
      <c r="E32" s="1166">
        <f>_xlfn.XLOOKUP(K32,[1]II_CI_3!$AI:$AI,[1]II_CI_3!$T:$T)</f>
        <v>1.60656594038817</v>
      </c>
      <c r="F32" s="1167" t="s">
        <v>324</v>
      </c>
      <c r="K32" s="861" t="s">
        <v>1542</v>
      </c>
    </row>
    <row r="33" spans="2:11">
      <c r="B33" s="370">
        <v>23</v>
      </c>
      <c r="C33" s="144" t="s">
        <v>177</v>
      </c>
      <c r="D33" s="140" t="s">
        <v>7</v>
      </c>
      <c r="E33" s="1166">
        <f>_xlfn.XLOOKUP(K33,[1]II_CI_3!$AI:$AI,[1]II_CI_3!$T:$T)</f>
        <v>1.6244999999999998</v>
      </c>
      <c r="F33" s="1167" t="s">
        <v>324</v>
      </c>
      <c r="K33" s="861" t="s">
        <v>1543</v>
      </c>
    </row>
    <row r="34" spans="2:11">
      <c r="B34" s="371">
        <v>24</v>
      </c>
      <c r="C34" s="144" t="s">
        <v>178</v>
      </c>
      <c r="D34" s="140" t="s">
        <v>7</v>
      </c>
      <c r="E34" s="1166">
        <f>_xlfn.XLOOKUP(K34,[1]II_CI_3!$AI:$AI,[1]II_CI_3!$T:$T)</f>
        <v>1.543275</v>
      </c>
      <c r="F34" s="1167" t="s">
        <v>324</v>
      </c>
      <c r="K34" s="861" t="s">
        <v>1544</v>
      </c>
    </row>
    <row r="35" spans="2:11">
      <c r="B35" s="377">
        <v>25</v>
      </c>
      <c r="C35" s="402" t="s">
        <v>179</v>
      </c>
      <c r="D35" s="140" t="s">
        <v>7</v>
      </c>
      <c r="E35" s="1166">
        <f>_xlfn.XLOOKUP(K35,[1]II_CI_3!$AI:$AI,[1]II_CI_3!$T:$T)</f>
        <v>1.4661112499999998</v>
      </c>
      <c r="F35" s="1167" t="s">
        <v>324</v>
      </c>
      <c r="K35" s="861" t="s">
        <v>1545</v>
      </c>
    </row>
    <row r="36" spans="2:11" ht="13.5" customHeight="1">
      <c r="B36" s="377">
        <v>26</v>
      </c>
      <c r="C36" s="402" t="s">
        <v>180</v>
      </c>
      <c r="D36" s="140" t="s">
        <v>32</v>
      </c>
      <c r="E36" s="1166">
        <f>_xlfn.XLOOKUP(K36,[1]II_CI_3!$AI:$AI,[1]II_CI_3!$T:$T)</f>
        <v>1.4620499999999998</v>
      </c>
      <c r="F36" s="1167" t="s">
        <v>324</v>
      </c>
      <c r="K36" s="861" t="s">
        <v>1546</v>
      </c>
    </row>
    <row r="37" spans="2:11">
      <c r="B37" s="377">
        <v>27</v>
      </c>
      <c r="C37" s="402" t="s">
        <v>181</v>
      </c>
      <c r="D37" s="140" t="s">
        <v>32</v>
      </c>
      <c r="E37" s="1166">
        <f>_xlfn.XLOOKUP(K37,[1]II_CI_3!$AI:$AI,[1]II_CI_3!$T:$T)</f>
        <v>1.3889475</v>
      </c>
      <c r="F37" s="1167" t="s">
        <v>324</v>
      </c>
      <c r="K37" s="861" t="s">
        <v>1547</v>
      </c>
    </row>
    <row r="38" spans="2:11" ht="15" customHeight="1">
      <c r="B38" s="377">
        <v>28</v>
      </c>
      <c r="C38" s="402" t="s">
        <v>182</v>
      </c>
      <c r="D38" s="140" t="s">
        <v>32</v>
      </c>
      <c r="E38" s="1166">
        <f>_xlfn.XLOOKUP(K38,[1]II_CI_3!$AI:$AI,[1]II_CI_3!$T:$T)</f>
        <v>1.3488223499999998</v>
      </c>
      <c r="F38" s="1167" t="s">
        <v>324</v>
      </c>
      <c r="K38" s="861" t="s">
        <v>1548</v>
      </c>
    </row>
    <row r="39" spans="2:11">
      <c r="B39" s="377">
        <v>29</v>
      </c>
      <c r="C39" s="402" t="s">
        <v>183</v>
      </c>
      <c r="D39" s="140" t="s">
        <v>131</v>
      </c>
      <c r="E39" s="1166">
        <f>_xlfn.XLOOKUP(K39,[1]II_CI_3!$AI:$AI,[1]II_CI_3!$T:$T)</f>
        <v>1.4363999999999999</v>
      </c>
      <c r="F39" s="1167" t="s">
        <v>324</v>
      </c>
      <c r="K39" s="861" t="s">
        <v>1549</v>
      </c>
    </row>
    <row r="40" spans="2:11">
      <c r="B40" s="371">
        <v>30</v>
      </c>
      <c r="C40" s="761" t="s">
        <v>184</v>
      </c>
      <c r="D40" s="140" t="s">
        <v>131</v>
      </c>
      <c r="E40" s="1166">
        <f>_xlfn.XLOOKUP(K40,[1]II_CI_3!$AI:$AI,[1]II_CI_3!$T:$T)</f>
        <v>1.3611685499999999</v>
      </c>
      <c r="F40" s="1167" t="s">
        <v>324</v>
      </c>
      <c r="K40" s="861" t="s">
        <v>1550</v>
      </c>
    </row>
    <row r="41" spans="2:11">
      <c r="B41" s="370">
        <v>31</v>
      </c>
      <c r="C41" s="144" t="s">
        <v>185</v>
      </c>
      <c r="D41" s="140" t="s">
        <v>131</v>
      </c>
      <c r="E41" s="1166">
        <f>_xlfn.XLOOKUP(K41,[1]II_CI_3!$AI:$AI,[1]II_CI_3!$T:$T)</f>
        <v>1.3218459029999998</v>
      </c>
      <c r="F41" s="1167" t="s">
        <v>324</v>
      </c>
      <c r="K41" s="861" t="s">
        <v>1551</v>
      </c>
    </row>
    <row r="42" spans="2:11" ht="38.25">
      <c r="B42" s="377">
        <v>32</v>
      </c>
      <c r="C42" s="983" t="s">
        <v>1087</v>
      </c>
      <c r="D42" s="140" t="s">
        <v>33</v>
      </c>
      <c r="E42" s="1166">
        <f>_xlfn.XLOOKUP(K42,[1]II_CI_3!$AI:$AI,[1]II_CI_3!$T:$T)</f>
        <v>1.4076719999999998</v>
      </c>
      <c r="F42" s="1167" t="s">
        <v>324</v>
      </c>
      <c r="K42" s="861" t="s">
        <v>1552</v>
      </c>
    </row>
    <row r="43" spans="2:11" ht="38.25">
      <c r="B43" s="377">
        <v>33</v>
      </c>
      <c r="C43" s="983" t="s">
        <v>1085</v>
      </c>
      <c r="D43" s="140" t="s">
        <v>33</v>
      </c>
      <c r="E43" s="1166">
        <f>_xlfn.XLOOKUP(K43,[1]II_CI_3!$AI:$AI,[1]II_CI_3!$T:$T)</f>
        <v>1.3339451789999999</v>
      </c>
      <c r="F43" s="1167" t="s">
        <v>324</v>
      </c>
      <c r="K43" s="861" t="s">
        <v>1553</v>
      </c>
    </row>
    <row r="44" spans="2:11" ht="38.25">
      <c r="B44" s="377">
        <v>34</v>
      </c>
      <c r="C44" s="983" t="s">
        <v>1086</v>
      </c>
      <c r="D44" s="140" t="s">
        <v>33</v>
      </c>
      <c r="E44" s="1166">
        <f>_xlfn.XLOOKUP(K44,[1]II_CI_3!$AI:$AI,[1]II_CI_3!$T:$T)</f>
        <v>1.2996000000000001</v>
      </c>
      <c r="F44" s="1167" t="s">
        <v>324</v>
      </c>
      <c r="K44" s="861" t="s">
        <v>1554</v>
      </c>
    </row>
    <row r="45" spans="2:11" ht="25.5">
      <c r="B45" s="370">
        <v>35</v>
      </c>
      <c r="C45" s="144" t="s">
        <v>186</v>
      </c>
      <c r="D45" s="140" t="s">
        <v>33</v>
      </c>
      <c r="E45" s="1166">
        <f>_xlfn.XLOOKUP(K45,[1]II_CI_3!$AI:$AI,[1]II_CI_3!$T:$T)</f>
        <v>1.2996000000000001</v>
      </c>
      <c r="F45" s="1167" t="s">
        <v>324</v>
      </c>
      <c r="K45" s="861" t="s">
        <v>1555</v>
      </c>
    </row>
    <row r="46" spans="2:11">
      <c r="B46" s="371">
        <v>36</v>
      </c>
      <c r="C46" s="144" t="s">
        <v>187</v>
      </c>
      <c r="D46" s="140" t="s">
        <v>33</v>
      </c>
      <c r="E46" s="1166">
        <f>_xlfn.XLOOKUP(K46,[1]II_CI_3!$AI:$AI,[1]II_CI_3!$T:$T)</f>
        <v>1.4076719999999998</v>
      </c>
      <c r="F46" s="1167" t="s">
        <v>324</v>
      </c>
      <c r="K46" s="861" t="s">
        <v>1556</v>
      </c>
    </row>
    <row r="47" spans="2:11">
      <c r="B47" s="370">
        <v>37</v>
      </c>
      <c r="C47" s="144" t="s">
        <v>188</v>
      </c>
      <c r="D47" s="140" t="s">
        <v>33</v>
      </c>
      <c r="E47" s="1166">
        <f>_xlfn.XLOOKUP(K47,[1]II_CI_3!$AI:$AI,[1]II_CI_3!$T:$T)</f>
        <v>1.3339451789999999</v>
      </c>
      <c r="F47" s="1167" t="s">
        <v>324</v>
      </c>
      <c r="K47" s="861" t="s">
        <v>1557</v>
      </c>
    </row>
    <row r="48" spans="2:11">
      <c r="B48" s="370">
        <v>38</v>
      </c>
      <c r="C48" s="144" t="s">
        <v>189</v>
      </c>
      <c r="D48" s="140" t="s">
        <v>33</v>
      </c>
      <c r="E48" s="1166">
        <f>_xlfn.XLOOKUP(K48,[1]II_CI_3!$AI:$AI,[1]II_CI_3!$T:$T)</f>
        <v>1.2996000000000001</v>
      </c>
      <c r="F48" s="1167" t="s">
        <v>324</v>
      </c>
      <c r="K48" s="861" t="s">
        <v>1558</v>
      </c>
    </row>
    <row r="49" spans="2:16" ht="25.5">
      <c r="B49" s="371">
        <v>39</v>
      </c>
      <c r="C49" s="144" t="s">
        <v>190</v>
      </c>
      <c r="D49" s="140" t="s">
        <v>191</v>
      </c>
      <c r="E49" s="1166">
        <f>_xlfn.XLOOKUP(K49,[1]II_CI_3!$AI:$AI,[1]II_CI_3!$T:$T)</f>
        <v>1.4363999999999999</v>
      </c>
      <c r="F49" s="1167" t="s">
        <v>324</v>
      </c>
      <c r="K49" s="861" t="s">
        <v>1559</v>
      </c>
    </row>
    <row r="50" spans="2:16" ht="25.5">
      <c r="B50" s="370">
        <v>40</v>
      </c>
      <c r="C50" s="144" t="s">
        <v>192</v>
      </c>
      <c r="D50" s="140" t="s">
        <v>191</v>
      </c>
      <c r="E50" s="1166">
        <f>_xlfn.XLOOKUP(K50,[1]II_CI_3!$AI:$AI,[1]II_CI_3!$T:$T)</f>
        <v>1.3611685499999999</v>
      </c>
      <c r="F50" s="1167" t="s">
        <v>324</v>
      </c>
      <c r="K50" s="861" t="s">
        <v>1560</v>
      </c>
    </row>
    <row r="51" spans="2:16" ht="25.5">
      <c r="B51" s="370">
        <v>41</v>
      </c>
      <c r="C51" s="144" t="s">
        <v>193</v>
      </c>
      <c r="D51" s="140" t="s">
        <v>191</v>
      </c>
      <c r="E51" s="1166">
        <f>_xlfn.XLOOKUP(K51,[1]II_CI_3!$AI:$AI,[1]II_CI_3!$T:$T)</f>
        <v>1.3218459029999998</v>
      </c>
      <c r="F51" s="1167" t="s">
        <v>324</v>
      </c>
      <c r="K51" s="861" t="s">
        <v>1561</v>
      </c>
    </row>
    <row r="52" spans="2:16" ht="25.5">
      <c r="B52" s="371">
        <v>42</v>
      </c>
      <c r="C52" s="144" t="s">
        <v>190</v>
      </c>
      <c r="D52" s="140" t="s">
        <v>33</v>
      </c>
      <c r="E52" s="1166">
        <f>_xlfn.XLOOKUP(K52,[1]II_CI_3!$AI:$AI,[1]II_CI_3!$T:$T)</f>
        <v>1.4076719999999998</v>
      </c>
      <c r="F52" s="1167" t="s">
        <v>324</v>
      </c>
      <c r="K52" s="861" t="s">
        <v>1562</v>
      </c>
    </row>
    <row r="53" spans="2:16" ht="25.5">
      <c r="B53" s="370">
        <v>43</v>
      </c>
      <c r="C53" s="144" t="s">
        <v>192</v>
      </c>
      <c r="D53" s="140" t="s">
        <v>33</v>
      </c>
      <c r="E53" s="1166">
        <f>_xlfn.XLOOKUP(K53,[1]II_CI_3!$AI:$AI,[1]II_CI_3!$T:$T)</f>
        <v>1.3339451789999999</v>
      </c>
      <c r="F53" s="1167" t="s">
        <v>324</v>
      </c>
      <c r="K53" s="861" t="s">
        <v>1563</v>
      </c>
    </row>
    <row r="54" spans="2:16" ht="25.5">
      <c r="B54" s="370">
        <v>44</v>
      </c>
      <c r="C54" s="144" t="s">
        <v>193</v>
      </c>
      <c r="D54" s="140" t="s">
        <v>33</v>
      </c>
      <c r="E54" s="1166">
        <f>_xlfn.XLOOKUP(K54,[1]II_CI_3!$AI:$AI,[1]II_CI_3!$T:$T)</f>
        <v>1.2996000000000001</v>
      </c>
      <c r="F54" s="1167" t="s">
        <v>324</v>
      </c>
      <c r="K54" s="861" t="s">
        <v>1564</v>
      </c>
    </row>
    <row r="55" spans="2:16">
      <c r="B55" s="371">
        <v>45</v>
      </c>
      <c r="C55" s="144" t="s">
        <v>194</v>
      </c>
      <c r="D55" s="140" t="s">
        <v>33</v>
      </c>
      <c r="E55" s="1166">
        <f>_xlfn.XLOOKUP(K55,[1]II_CI_3!$AI:$AI,[1]II_CI_3!$T:$T)</f>
        <v>1.3339451789999999</v>
      </c>
      <c r="F55" s="1167" t="s">
        <v>324</v>
      </c>
      <c r="K55" s="861" t="s">
        <v>1565</v>
      </c>
    </row>
    <row r="56" spans="2:16">
      <c r="B56" s="370">
        <v>46</v>
      </c>
      <c r="C56" s="144" t="s">
        <v>195</v>
      </c>
      <c r="D56" s="140" t="s">
        <v>33</v>
      </c>
      <c r="E56" s="1166">
        <f>_xlfn.XLOOKUP(K56,[1]II_CI_3!$AI:$AI,[1]II_CI_3!$T:$T)</f>
        <v>1.2996000000000001</v>
      </c>
      <c r="F56" s="1167" t="s">
        <v>324</v>
      </c>
      <c r="K56" s="861" t="s">
        <v>1566</v>
      </c>
    </row>
    <row r="57" spans="2:16">
      <c r="B57" s="370">
        <v>47</v>
      </c>
      <c r="C57" s="144" t="s">
        <v>196</v>
      </c>
      <c r="D57" s="140" t="s">
        <v>33</v>
      </c>
      <c r="E57" s="1166">
        <f>_xlfn.XLOOKUP(K57,[1]II_CI_3!$AI:$AI,[1]II_CI_3!$T:$T)</f>
        <v>1.2346200000000001</v>
      </c>
      <c r="F57" s="1167" t="s">
        <v>324</v>
      </c>
      <c r="K57" s="861" t="s">
        <v>1567</v>
      </c>
    </row>
    <row r="58" spans="2:16">
      <c r="B58" s="371">
        <v>48</v>
      </c>
      <c r="C58" s="144" t="s">
        <v>2882</v>
      </c>
      <c r="D58" s="140" t="s">
        <v>197</v>
      </c>
      <c r="E58" s="1166">
        <f>_xlfn.XLOOKUP(K58,[1]II_CI_3!$AI:$AI,[1]II_CI_3!$T:$T)</f>
        <v>1.2996000000000001</v>
      </c>
      <c r="F58" s="1167" t="s">
        <v>324</v>
      </c>
      <c r="K58" s="861" t="s">
        <v>1568</v>
      </c>
    </row>
    <row r="59" spans="2:16">
      <c r="B59" s="370">
        <v>49</v>
      </c>
      <c r="C59" s="144" t="s">
        <v>198</v>
      </c>
      <c r="D59" s="140" t="s">
        <v>197</v>
      </c>
      <c r="E59" s="1166">
        <f>_xlfn.XLOOKUP(K59,[1]II_CI_3!$AI:$AI,[1]II_CI_3!$T:$T)</f>
        <v>1.02</v>
      </c>
      <c r="F59" s="1167" t="s">
        <v>324</v>
      </c>
      <c r="K59" s="861" t="s">
        <v>1569</v>
      </c>
    </row>
    <row r="60" spans="2:16">
      <c r="B60" s="370">
        <v>50</v>
      </c>
      <c r="C60" s="144" t="s">
        <v>199</v>
      </c>
      <c r="D60" s="140" t="s">
        <v>200</v>
      </c>
      <c r="E60" s="1166">
        <f>_xlfn.XLOOKUP(K60,[1]II_CI_3!$AI:$AI,[1]II_CI_3!$T:$T)</f>
        <v>1.4076719999999998</v>
      </c>
      <c r="F60" s="1167" t="s">
        <v>324</v>
      </c>
      <c r="K60" s="861" t="s">
        <v>1570</v>
      </c>
    </row>
    <row r="61" spans="2:16">
      <c r="B61" s="371">
        <v>51</v>
      </c>
      <c r="C61" s="260" t="s">
        <v>201</v>
      </c>
      <c r="D61" s="140" t="s">
        <v>200</v>
      </c>
      <c r="E61" s="1166">
        <f>_xlfn.XLOOKUP(K61,[1]II_CI_3!$AI:$AI,[1]II_CI_3!$T:$T)</f>
        <v>1.3339451789999999</v>
      </c>
      <c r="F61" s="1167" t="s">
        <v>324</v>
      </c>
      <c r="K61" s="861" t="s">
        <v>1571</v>
      </c>
      <c r="L61" s="128"/>
      <c r="M61" s="128"/>
      <c r="N61" s="128"/>
      <c r="O61" s="128"/>
      <c r="P61" s="128"/>
    </row>
    <row r="62" spans="2:16">
      <c r="B62" s="370">
        <v>52</v>
      </c>
      <c r="C62" s="144" t="s">
        <v>717</v>
      </c>
      <c r="D62" s="381"/>
      <c r="E62" s="1166">
        <f>'VIII CII A 2'!F33</f>
        <v>1.4301111825000001</v>
      </c>
      <c r="F62" s="1167" t="s">
        <v>324</v>
      </c>
    </row>
    <row r="63" spans="2:16" ht="24" customHeight="1">
      <c r="B63" s="1096" t="s">
        <v>2633</v>
      </c>
      <c r="C63" s="1096"/>
      <c r="D63" s="1096"/>
      <c r="E63" s="1096"/>
      <c r="F63" s="1096"/>
      <c r="G63" s="195"/>
    </row>
    <row r="64" spans="2:16" s="259" customFormat="1">
      <c r="B64" s="1173"/>
      <c r="C64" s="1174"/>
      <c r="D64" s="1175"/>
      <c r="E64" s="1171" t="s">
        <v>19</v>
      </c>
      <c r="F64" s="1172"/>
      <c r="H64" s="101"/>
      <c r="I64" s="101"/>
      <c r="J64" s="101"/>
    </row>
    <row r="65" spans="2:15">
      <c r="B65" s="140">
        <v>53</v>
      </c>
      <c r="C65" s="261" t="s">
        <v>203</v>
      </c>
      <c r="D65" s="140" t="s">
        <v>204</v>
      </c>
      <c r="E65" s="1166">
        <f>_xlfn.XLOOKUP(K65,[1]II_CI_3!$AI:$AI,[1]II_CI_3!$T:$T)</f>
        <v>1.2346200000000001</v>
      </c>
      <c r="F65" s="1167"/>
      <c r="K65" s="864" t="s">
        <v>1572</v>
      </c>
    </row>
    <row r="66" spans="2:15">
      <c r="B66" s="140">
        <v>54</v>
      </c>
      <c r="C66" s="258" t="s">
        <v>205</v>
      </c>
      <c r="D66" s="140" t="s">
        <v>204</v>
      </c>
      <c r="E66" s="1166">
        <f>_xlfn.XLOOKUP(K66,[1]II_CI_3!$AI:$AI,[1]II_CI_3!$T:$T)</f>
        <v>1.1728890000000001</v>
      </c>
      <c r="F66" s="1167" t="s">
        <v>324</v>
      </c>
      <c r="K66" s="864" t="s">
        <v>1573</v>
      </c>
    </row>
    <row r="67" spans="2:15">
      <c r="B67" s="140">
        <v>55</v>
      </c>
      <c r="C67" s="261" t="s">
        <v>206</v>
      </c>
      <c r="D67" s="140" t="s">
        <v>204</v>
      </c>
      <c r="E67" s="1166">
        <f>_xlfn.XLOOKUP(K67,[1]II_CI_3!$AI:$AI,[1]II_CI_3!$T:$T)</f>
        <v>1.1728166176408499</v>
      </c>
      <c r="F67" s="1167" t="s">
        <v>324</v>
      </c>
      <c r="K67" s="864" t="s">
        <v>1574</v>
      </c>
    </row>
    <row r="68" spans="2:15">
      <c r="B68" s="140">
        <v>56</v>
      </c>
      <c r="C68" s="260" t="s">
        <v>207</v>
      </c>
      <c r="D68" s="63" t="s">
        <v>204</v>
      </c>
      <c r="E68" s="1166">
        <f>_xlfn.XLOOKUP(K68,[1]II_CI_3!$AI:$AI,[1]II_CI_3!$T:$T)</f>
        <v>1.1114999999999999</v>
      </c>
      <c r="F68" s="1167" t="s">
        <v>324</v>
      </c>
      <c r="K68" s="864" t="s">
        <v>1575</v>
      </c>
    </row>
    <row r="69" spans="2:15">
      <c r="B69" s="140">
        <v>57</v>
      </c>
      <c r="C69" s="261" t="s">
        <v>208</v>
      </c>
      <c r="D69" s="140" t="s">
        <v>204</v>
      </c>
      <c r="E69" s="1166">
        <f>_xlfn.XLOOKUP(K69,[1]II_CI_3!$AI:$AI,[1]II_CI_3!$T:$T)</f>
        <v>1.1584338739974003</v>
      </c>
      <c r="F69" s="1167" t="s">
        <v>324</v>
      </c>
      <c r="K69" s="864" t="s">
        <v>1576</v>
      </c>
    </row>
    <row r="70" spans="2:15">
      <c r="B70" s="140">
        <v>58</v>
      </c>
      <c r="C70" s="192" t="s">
        <v>209</v>
      </c>
      <c r="D70" s="140" t="s">
        <v>204</v>
      </c>
      <c r="E70" s="1166">
        <f>_xlfn.XLOOKUP(K70,[1]II_CI_3!$AI:$AI,[1]II_CI_3!$T:$T)</f>
        <v>1.2227450610375001</v>
      </c>
      <c r="F70" s="1167" t="s">
        <v>324</v>
      </c>
      <c r="K70" s="864" t="s">
        <v>1577</v>
      </c>
    </row>
    <row r="71" spans="2:15" ht="55.5" customHeight="1">
      <c r="B71" s="1170" t="s">
        <v>202</v>
      </c>
      <c r="C71" s="1170"/>
      <c r="D71" s="1170"/>
      <c r="E71" s="1170"/>
      <c r="F71" s="1170"/>
      <c r="G71" s="128"/>
      <c r="H71" s="128"/>
      <c r="I71" s="128"/>
      <c r="J71" s="128"/>
      <c r="K71" s="128"/>
      <c r="L71" s="128"/>
      <c r="M71" s="128"/>
      <c r="N71" s="128"/>
      <c r="O71" s="128"/>
    </row>
    <row r="72" spans="2:15">
      <c r="B72" s="180" t="s">
        <v>210</v>
      </c>
      <c r="C72" s="180"/>
      <c r="D72" s="180"/>
      <c r="E72" s="39"/>
      <c r="F72" s="39"/>
    </row>
    <row r="73" spans="2:15">
      <c r="B73" s="180" t="s">
        <v>2634</v>
      </c>
      <c r="C73" s="180"/>
      <c r="D73" s="180"/>
      <c r="E73" s="39"/>
      <c r="F73" s="39"/>
    </row>
    <row r="74" spans="2:15" ht="30.75" customHeight="1">
      <c r="B74" s="1164" t="s">
        <v>2635</v>
      </c>
      <c r="C74" s="1164"/>
      <c r="D74" s="1164"/>
      <c r="E74" s="1164"/>
      <c r="F74" s="1164"/>
      <c r="G74" s="813"/>
      <c r="H74" s="813"/>
      <c r="I74" s="813"/>
      <c r="J74" s="813"/>
      <c r="K74" s="813"/>
      <c r="L74" s="813"/>
      <c r="M74" s="813"/>
      <c r="N74" s="813"/>
      <c r="O74" s="813"/>
    </row>
    <row r="75" spans="2:15">
      <c r="B75" s="184"/>
      <c r="C75" s="184"/>
      <c r="D75" s="184"/>
    </row>
    <row r="76" spans="2:15">
      <c r="B76" s="184"/>
      <c r="C76" s="184"/>
      <c r="D76" s="184"/>
    </row>
    <row r="77" spans="2:15">
      <c r="B77" s="184"/>
      <c r="C77" s="184"/>
      <c r="D77" s="184"/>
    </row>
    <row r="78" spans="2:15">
      <c r="B78" s="184"/>
      <c r="C78" s="184"/>
      <c r="D78" s="184"/>
    </row>
    <row r="79" spans="2:15">
      <c r="B79" s="184"/>
      <c r="C79" s="184"/>
      <c r="D79" s="184"/>
    </row>
    <row r="80" spans="2:15">
      <c r="B80" s="184"/>
      <c r="C80" s="184"/>
      <c r="D80" s="184"/>
    </row>
    <row r="81" spans="2:4">
      <c r="B81" s="184"/>
      <c r="C81" s="184"/>
      <c r="D81" s="184"/>
    </row>
    <row r="82" spans="2:4">
      <c r="B82" s="184"/>
      <c r="C82" s="184"/>
      <c r="D82" s="184"/>
    </row>
    <row r="83" spans="2:4">
      <c r="B83" s="184"/>
      <c r="C83" s="184"/>
      <c r="D83" s="184"/>
    </row>
    <row r="84" spans="2:4">
      <c r="B84" s="184"/>
      <c r="C84" s="184"/>
      <c r="D84" s="184"/>
    </row>
    <row r="85" spans="2:4">
      <c r="B85" s="184"/>
      <c r="C85" s="184"/>
      <c r="D85" s="184"/>
    </row>
    <row r="86" spans="2:4">
      <c r="B86" s="184"/>
      <c r="C86" s="184"/>
      <c r="D86" s="184"/>
    </row>
    <row r="87" spans="2:4">
      <c r="B87" s="184"/>
      <c r="C87" s="184"/>
      <c r="D87" s="184"/>
    </row>
    <row r="88" spans="2:4">
      <c r="B88" s="262"/>
      <c r="C88" s="262"/>
      <c r="D88" s="116"/>
    </row>
    <row r="89" spans="2:4">
      <c r="B89" s="262"/>
      <c r="C89" s="262"/>
      <c r="D89" s="116"/>
    </row>
    <row r="90" spans="2:4">
      <c r="B90" s="262"/>
      <c r="C90" s="262"/>
      <c r="D90" s="116"/>
    </row>
    <row r="91" spans="2:4">
      <c r="B91" s="262"/>
      <c r="C91" s="262"/>
      <c r="D91" s="116"/>
    </row>
    <row r="92" spans="2:4">
      <c r="B92" s="262"/>
      <c r="C92" s="262"/>
      <c r="D92" s="116"/>
    </row>
    <row r="93" spans="2:4">
      <c r="B93" s="262"/>
      <c r="C93" s="262"/>
      <c r="D93" s="116"/>
    </row>
    <row r="94" spans="2:4">
      <c r="B94" s="262"/>
      <c r="C94" s="262"/>
      <c r="D94" s="116"/>
    </row>
    <row r="95" spans="2:4">
      <c r="B95" s="262"/>
      <c r="C95" s="262"/>
      <c r="D95" s="116"/>
    </row>
    <row r="96" spans="2:4">
      <c r="B96" s="262"/>
      <c r="C96" s="262"/>
      <c r="D96" s="116"/>
    </row>
    <row r="97" spans="2:4">
      <c r="B97" s="262"/>
      <c r="C97" s="262"/>
      <c r="D97" s="116"/>
    </row>
    <row r="98" spans="2:4">
      <c r="B98" s="262"/>
      <c r="C98" s="262"/>
      <c r="D98" s="116"/>
    </row>
    <row r="99" spans="2:4">
      <c r="B99" s="262"/>
      <c r="C99" s="262"/>
      <c r="D99" s="116"/>
    </row>
    <row r="100" spans="2:4">
      <c r="B100" s="262"/>
      <c r="C100" s="262"/>
      <c r="D100" s="116"/>
    </row>
    <row r="101" spans="2:4">
      <c r="B101" s="262"/>
      <c r="C101" s="262"/>
      <c r="D101" s="116"/>
    </row>
    <row r="102" spans="2:4">
      <c r="B102" s="262"/>
      <c r="C102" s="262"/>
      <c r="D102" s="116"/>
    </row>
    <row r="103" spans="2:4">
      <c r="B103" s="262"/>
      <c r="C103" s="262"/>
      <c r="D103" s="116"/>
    </row>
    <row r="104" spans="2:4">
      <c r="B104" s="262"/>
      <c r="C104" s="262"/>
      <c r="D104" s="116"/>
    </row>
    <row r="105" spans="2:4">
      <c r="B105" s="262"/>
      <c r="C105" s="262"/>
      <c r="D105" s="116"/>
    </row>
    <row r="106" spans="2:4">
      <c r="B106" s="262"/>
      <c r="C106" s="262"/>
      <c r="D106" s="116"/>
    </row>
    <row r="107" spans="2:4">
      <c r="B107" s="262"/>
      <c r="C107" s="262"/>
      <c r="D107" s="116"/>
    </row>
    <row r="108" spans="2:4">
      <c r="B108" s="262"/>
      <c r="C108" s="262"/>
      <c r="D108" s="116"/>
    </row>
    <row r="109" spans="2:4">
      <c r="B109" s="262"/>
      <c r="C109" s="262"/>
      <c r="D109" s="116"/>
    </row>
    <row r="110" spans="2:4">
      <c r="B110" s="262"/>
      <c r="C110" s="262"/>
      <c r="D110" s="116"/>
    </row>
    <row r="111" spans="2:4">
      <c r="B111" s="262"/>
      <c r="C111" s="262"/>
      <c r="D111" s="116"/>
    </row>
    <row r="112" spans="2:4">
      <c r="B112" s="262"/>
      <c r="C112" s="262"/>
      <c r="D112" s="116"/>
    </row>
    <row r="113" spans="2:4">
      <c r="B113" s="262"/>
      <c r="C113" s="262"/>
      <c r="D113" s="116"/>
    </row>
    <row r="114" spans="2:4">
      <c r="B114" s="262"/>
      <c r="C114" s="262"/>
      <c r="D114" s="116"/>
    </row>
    <row r="115" spans="2:4">
      <c r="B115" s="262"/>
      <c r="C115" s="262"/>
      <c r="D115" s="116"/>
    </row>
    <row r="116" spans="2:4">
      <c r="B116" s="262"/>
      <c r="C116" s="262"/>
      <c r="D116" s="116"/>
    </row>
    <row r="117" spans="2:4">
      <c r="B117" s="262"/>
      <c r="C117" s="262"/>
      <c r="D117" s="116"/>
    </row>
    <row r="118" spans="2:4">
      <c r="B118" s="262"/>
      <c r="C118" s="262"/>
      <c r="D118" s="116"/>
    </row>
    <row r="119" spans="2:4">
      <c r="B119" s="262"/>
      <c r="C119" s="262"/>
      <c r="D119" s="116"/>
    </row>
    <row r="120" spans="2:4">
      <c r="B120" s="262"/>
      <c r="C120" s="262"/>
      <c r="D120" s="116"/>
    </row>
    <row r="121" spans="2:4">
      <c r="B121" s="262"/>
      <c r="C121" s="262"/>
      <c r="D121" s="116"/>
    </row>
    <row r="122" spans="2:4">
      <c r="B122" s="262"/>
      <c r="C122" s="262"/>
      <c r="D122" s="116"/>
    </row>
    <row r="123" spans="2:4">
      <c r="B123" s="262"/>
      <c r="C123" s="262"/>
      <c r="D123" s="116"/>
    </row>
    <row r="124" spans="2:4">
      <c r="B124" s="262"/>
      <c r="C124" s="262"/>
      <c r="D124" s="116"/>
    </row>
    <row r="125" spans="2:4">
      <c r="B125" s="262"/>
      <c r="C125" s="262"/>
      <c r="D125" s="116"/>
    </row>
    <row r="126" spans="2:4">
      <c r="B126" s="262"/>
      <c r="C126" s="262"/>
      <c r="D126" s="116"/>
    </row>
    <row r="127" spans="2:4">
      <c r="B127" s="262"/>
      <c r="C127" s="262"/>
      <c r="D127" s="116"/>
    </row>
    <row r="128" spans="2:4">
      <c r="B128" s="262"/>
      <c r="C128" s="262"/>
      <c r="D128" s="116"/>
    </row>
    <row r="129" spans="2:4">
      <c r="B129" s="262"/>
      <c r="C129" s="262"/>
      <c r="D129" s="116"/>
    </row>
    <row r="130" spans="2:4">
      <c r="B130" s="262"/>
      <c r="C130" s="262"/>
      <c r="D130" s="116"/>
    </row>
    <row r="131" spans="2:4">
      <c r="B131" s="262"/>
      <c r="C131" s="262"/>
      <c r="D131" s="116"/>
    </row>
    <row r="132" spans="2:4">
      <c r="B132" s="262"/>
      <c r="C132" s="262"/>
      <c r="D132" s="116"/>
    </row>
    <row r="133" spans="2:4">
      <c r="B133" s="262"/>
      <c r="C133" s="262"/>
      <c r="D133" s="116"/>
    </row>
    <row r="134" spans="2:4">
      <c r="B134" s="262"/>
      <c r="C134" s="262"/>
      <c r="D134" s="116"/>
    </row>
    <row r="135" spans="2:4">
      <c r="B135" s="262"/>
      <c r="C135" s="262"/>
      <c r="D135" s="116"/>
    </row>
    <row r="136" spans="2:4">
      <c r="B136" s="262"/>
      <c r="C136" s="262"/>
      <c r="D136" s="116"/>
    </row>
    <row r="137" spans="2:4">
      <c r="B137" s="262"/>
      <c r="C137" s="262"/>
      <c r="D137" s="116"/>
    </row>
    <row r="138" spans="2:4">
      <c r="B138" s="262"/>
      <c r="C138" s="262"/>
      <c r="D138" s="116"/>
    </row>
    <row r="139" spans="2:4">
      <c r="B139" s="262"/>
      <c r="C139" s="262"/>
      <c r="D139" s="116"/>
    </row>
    <row r="140" spans="2:4">
      <c r="B140" s="262"/>
      <c r="C140" s="262"/>
      <c r="D140" s="116"/>
    </row>
    <row r="141" spans="2:4">
      <c r="B141" s="262"/>
      <c r="C141" s="262"/>
      <c r="D141" s="116"/>
    </row>
    <row r="142" spans="2:4">
      <c r="B142" s="262"/>
      <c r="C142" s="262"/>
      <c r="D142" s="116"/>
    </row>
    <row r="143" spans="2:4">
      <c r="B143" s="262"/>
      <c r="C143" s="262"/>
      <c r="D143" s="116"/>
    </row>
    <row r="144" spans="2:4">
      <c r="B144" s="262"/>
      <c r="C144" s="262"/>
      <c r="D144" s="116"/>
    </row>
    <row r="145" spans="2:4">
      <c r="B145" s="262"/>
      <c r="C145" s="262"/>
      <c r="D145" s="116"/>
    </row>
    <row r="146" spans="2:4">
      <c r="B146" s="262"/>
      <c r="C146" s="262"/>
      <c r="D146" s="116"/>
    </row>
    <row r="147" spans="2:4">
      <c r="B147" s="262"/>
      <c r="C147" s="262"/>
      <c r="D147" s="116"/>
    </row>
  </sheetData>
  <mergeCells count="68">
    <mergeCell ref="A1:F1"/>
    <mergeCell ref="A2:F2"/>
    <mergeCell ref="B71:F71"/>
    <mergeCell ref="B74:F74"/>
    <mergeCell ref="E5:F5"/>
    <mergeCell ref="B7:F7"/>
    <mergeCell ref="B10:F10"/>
    <mergeCell ref="B63:F63"/>
    <mergeCell ref="B64:D64"/>
    <mergeCell ref="E64:F64"/>
    <mergeCell ref="B14:D14"/>
    <mergeCell ref="B6:D6"/>
    <mergeCell ref="B13:F13"/>
    <mergeCell ref="E14:F14"/>
    <mergeCell ref="E15:F15"/>
    <mergeCell ref="E16:F16"/>
    <mergeCell ref="E17:F17"/>
    <mergeCell ref="E18:F18"/>
    <mergeCell ref="E19:F19"/>
    <mergeCell ref="E20:F20"/>
    <mergeCell ref="E21:F21"/>
    <mergeCell ref="E22:F22"/>
    <mergeCell ref="E23:F23"/>
    <mergeCell ref="E24:F24"/>
    <mergeCell ref="E25:F25"/>
    <mergeCell ref="E26:F26"/>
    <mergeCell ref="E27:F27"/>
    <mergeCell ref="E28:F28"/>
    <mergeCell ref="E29:F29"/>
    <mergeCell ref="E30:F30"/>
    <mergeCell ref="E31:F31"/>
    <mergeCell ref="E32:F32"/>
    <mergeCell ref="E33:F33"/>
    <mergeCell ref="E34:F34"/>
    <mergeCell ref="E35:F35"/>
    <mergeCell ref="E36:F36"/>
    <mergeCell ref="E37:F37"/>
    <mergeCell ref="E38:F38"/>
    <mergeCell ref="E39:F39"/>
    <mergeCell ref="E40:F40"/>
    <mergeCell ref="E41:F41"/>
    <mergeCell ref="E42:F42"/>
    <mergeCell ref="E43:F43"/>
    <mergeCell ref="E44:F44"/>
    <mergeCell ref="E45:F45"/>
    <mergeCell ref="E46:F46"/>
    <mergeCell ref="E47:F47"/>
    <mergeCell ref="E48:F48"/>
    <mergeCell ref="E49:F49"/>
    <mergeCell ref="E50:F50"/>
    <mergeCell ref="E51:F51"/>
    <mergeCell ref="E52:F52"/>
    <mergeCell ref="E53:F53"/>
    <mergeCell ref="E54:F54"/>
    <mergeCell ref="E55:F55"/>
    <mergeCell ref="E56:F56"/>
    <mergeCell ref="E57:F57"/>
    <mergeCell ref="E58:F58"/>
    <mergeCell ref="E59:F59"/>
    <mergeCell ref="E60:F60"/>
    <mergeCell ref="E61:F61"/>
    <mergeCell ref="E69:F69"/>
    <mergeCell ref="E70:F70"/>
    <mergeCell ref="E62:F62"/>
    <mergeCell ref="E65:F65"/>
    <mergeCell ref="E66:F66"/>
    <mergeCell ref="E67:F67"/>
    <mergeCell ref="E68:F68"/>
  </mergeCells>
  <pageMargins left="0.70866141732283472" right="0.70866141732283472" top="0.74803149606299213" bottom="0.74803149606299213" header="0.31496062992125984" footer="0.31496062992125984"/>
  <pageSetup paperSize="9" scale="70" firstPageNumber="49" fitToHeight="0" orientation="portrait" useFirstPageNumber="1" r:id="rId1"/>
  <headerFooter>
    <oddHeader>&amp;CDRAFT</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oaie6">
    <tabColor indexed="46"/>
    <pageSetUpPr fitToPage="1"/>
  </sheetPr>
  <dimension ref="A1:M118"/>
  <sheetViews>
    <sheetView topLeftCell="A99" zoomScale="115" zoomScaleNormal="115" workbookViewId="0">
      <selection activeCell="C15" sqref="C15"/>
    </sheetView>
  </sheetViews>
  <sheetFormatPr defaultColWidth="10.28515625" defaultRowHeight="12.75"/>
  <cols>
    <col min="1" max="1" width="2.28515625" style="28" customWidth="1"/>
    <col min="2" max="2" width="4.7109375" style="651" customWidth="1"/>
    <col min="3" max="3" width="40.42578125" style="652" customWidth="1"/>
    <col min="4" max="4" width="15.7109375" style="653" bestFit="1" customWidth="1"/>
    <col min="5" max="5" width="8.28515625" style="652" customWidth="1"/>
    <col min="6" max="6" width="9.42578125" style="649" customWidth="1"/>
    <col min="7" max="7" width="8.85546875" style="649" customWidth="1"/>
    <col min="8" max="11" width="10.28515625" style="28"/>
    <col min="12" max="12" width="10.28515625" style="28" customWidth="1"/>
    <col min="13" max="13" width="14.85546875" style="28" hidden="1" customWidth="1"/>
    <col min="14" max="14" width="10.28515625" style="28" customWidth="1"/>
    <col min="15" max="16384" width="10.28515625" style="28"/>
  </cols>
  <sheetData>
    <row r="1" spans="1:13">
      <c r="A1" s="644"/>
      <c r="B1" s="1198" t="s">
        <v>211</v>
      </c>
      <c r="C1" s="1198"/>
      <c r="D1" s="1198"/>
      <c r="E1" s="1198"/>
      <c r="F1" s="1198"/>
      <c r="G1" s="1198"/>
    </row>
    <row r="2" spans="1:13" ht="12.75" customHeight="1">
      <c r="B2" s="1200" t="s">
        <v>1000</v>
      </c>
      <c r="C2" s="1200"/>
      <c r="D2" s="1200"/>
      <c r="E2" s="1200"/>
      <c r="F2" s="1200"/>
      <c r="G2" s="1200"/>
    </row>
    <row r="3" spans="1:13" ht="87" customHeight="1">
      <c r="B3" s="1199" t="s">
        <v>2636</v>
      </c>
      <c r="C3" s="1199"/>
      <c r="D3" s="1199"/>
      <c r="E3" s="1199"/>
      <c r="F3" s="1199"/>
      <c r="G3" s="1199"/>
      <c r="H3" s="645"/>
    </row>
    <row r="4" spans="1:13" ht="12" customHeight="1">
      <c r="B4" s="646"/>
      <c r="C4" s="647"/>
      <c r="D4" s="648"/>
      <c r="E4" s="647"/>
      <c r="G4" s="650"/>
    </row>
    <row r="5" spans="1:13" s="39" customFormat="1" ht="27.75" customHeight="1">
      <c r="B5" s="607" t="s">
        <v>212</v>
      </c>
      <c r="C5" s="607" t="s">
        <v>2</v>
      </c>
      <c r="D5" s="607" t="s">
        <v>833</v>
      </c>
      <c r="E5" s="607" t="s">
        <v>3</v>
      </c>
      <c r="F5" s="1171" t="s">
        <v>2637</v>
      </c>
      <c r="G5" s="1172"/>
    </row>
    <row r="6" spans="1:13" s="39" customFormat="1" ht="79.5" customHeight="1">
      <c r="B6" s="1194" t="s">
        <v>2641</v>
      </c>
      <c r="C6" s="1195"/>
      <c r="D6" s="1195"/>
      <c r="E6" s="1195"/>
      <c r="F6" s="1195"/>
      <c r="G6" s="1196"/>
    </row>
    <row r="7" spans="1:13" s="39" customFormat="1">
      <c r="B7" s="1194" t="s">
        <v>2640</v>
      </c>
      <c r="C7" s="1195"/>
      <c r="D7" s="1195"/>
      <c r="E7" s="1196"/>
      <c r="F7" s="638" t="s">
        <v>5</v>
      </c>
      <c r="G7" s="638" t="s">
        <v>6</v>
      </c>
    </row>
    <row r="8" spans="1:13" s="39" customFormat="1">
      <c r="B8" s="63">
        <v>1</v>
      </c>
      <c r="C8" s="144" t="s">
        <v>213</v>
      </c>
      <c r="D8" s="63" t="s">
        <v>324</v>
      </c>
      <c r="E8" s="63" t="s">
        <v>214</v>
      </c>
      <c r="F8" s="105">
        <f>_xlfn.XLOOKUP(M8,[1]III_CI!$AI:$AI,[1]III_CI!$S:$S)</f>
        <v>3.5974124999999995</v>
      </c>
      <c r="G8" s="105">
        <f>_xlfn.XLOOKUP(M8,[1]III_CI!$AI:$AI,[1]III_CI!$T:$T)</f>
        <v>4.2322499999999996</v>
      </c>
      <c r="M8" s="852" t="s">
        <v>1578</v>
      </c>
    </row>
    <row r="9" spans="1:13" s="39" customFormat="1">
      <c r="B9" s="63">
        <v>2</v>
      </c>
      <c r="C9" s="144" t="s">
        <v>215</v>
      </c>
      <c r="D9" s="63" t="s">
        <v>324</v>
      </c>
      <c r="E9" s="63" t="s">
        <v>214</v>
      </c>
      <c r="F9" s="105">
        <f>_xlfn.XLOOKUP(M9,[1]III_CI!$AI:$AI,[1]III_CI!$S:$S)</f>
        <v>3.3461100000000004</v>
      </c>
      <c r="G9" s="105">
        <f>_xlfn.XLOOKUP(M9,[1]III_CI!$AI:$AI,[1]III_CI!$T:$T)</f>
        <v>3.9366000000000008</v>
      </c>
      <c r="I9" s="160"/>
      <c r="M9" s="852" t="s">
        <v>1579</v>
      </c>
    </row>
    <row r="10" spans="1:13" s="39" customFormat="1">
      <c r="B10" s="63">
        <v>3</v>
      </c>
      <c r="C10" s="144" t="s">
        <v>162</v>
      </c>
      <c r="D10" s="63" t="s">
        <v>324</v>
      </c>
      <c r="E10" s="63" t="s">
        <v>214</v>
      </c>
      <c r="F10" s="105">
        <f>_xlfn.XLOOKUP(M10,[1]III_CI!$AI:$AI,[1]III_CI!$S:$S)</f>
        <v>3.3461100000000004</v>
      </c>
      <c r="G10" s="105">
        <f>_xlfn.XLOOKUP(M10,[1]III_CI!$AI:$AI,[1]III_CI!$T:$T)</f>
        <v>3.9366000000000008</v>
      </c>
      <c r="M10" s="852" t="s">
        <v>1580</v>
      </c>
    </row>
    <row r="11" spans="1:13" s="39" customFormat="1" ht="15" customHeight="1">
      <c r="B11" s="63">
        <v>4</v>
      </c>
      <c r="C11" s="144" t="s">
        <v>216</v>
      </c>
      <c r="D11" s="63" t="s">
        <v>324</v>
      </c>
      <c r="E11" s="63" t="s">
        <v>214</v>
      </c>
      <c r="F11" s="105">
        <f>_xlfn.XLOOKUP(M11,[1]III_CI!$AI:$AI,[1]III_CI!$S:$S)</f>
        <v>2.907</v>
      </c>
      <c r="G11" s="105">
        <f>_xlfn.XLOOKUP(M11,[1]III_CI!$AI:$AI,[1]III_CI!$T:$T)</f>
        <v>3.42</v>
      </c>
      <c r="M11" s="852" t="s">
        <v>1581</v>
      </c>
    </row>
    <row r="12" spans="1:13" s="39" customFormat="1">
      <c r="B12" s="63">
        <v>5</v>
      </c>
      <c r="C12" s="144" t="s">
        <v>217</v>
      </c>
      <c r="D12" s="63" t="s">
        <v>324</v>
      </c>
      <c r="E12" s="63" t="s">
        <v>214</v>
      </c>
      <c r="F12" s="105">
        <f>_xlfn.XLOOKUP(M12,[1]III_CI!$AI:$AI,[1]III_CI!$S:$S)</f>
        <v>2.6892809999999998</v>
      </c>
      <c r="G12" s="105">
        <f>_xlfn.XLOOKUP(M12,[1]III_CI!$AI:$AI,[1]III_CI!$T:$T)</f>
        <v>3.1638600000000001</v>
      </c>
      <c r="M12" s="852" t="s">
        <v>1582</v>
      </c>
    </row>
    <row r="13" spans="1:13" s="39" customFormat="1">
      <c r="B13" s="63">
        <v>6</v>
      </c>
      <c r="C13" s="144" t="s">
        <v>16</v>
      </c>
      <c r="D13" s="63" t="s">
        <v>324</v>
      </c>
      <c r="E13" s="63" t="s">
        <v>214</v>
      </c>
      <c r="F13" s="105">
        <f>_xlfn.XLOOKUP(M13,[1]III_CI!$AI:$AI,[1]III_CI!$S:$S)</f>
        <v>2.6892809999999998</v>
      </c>
      <c r="G13" s="105">
        <f>_xlfn.XLOOKUP(M13,[1]III_CI!$AI:$AI,[1]III_CI!$T:$T)</f>
        <v>3.1638600000000001</v>
      </c>
      <c r="M13" s="852" t="s">
        <v>1583</v>
      </c>
    </row>
    <row r="14" spans="1:13" s="39" customFormat="1">
      <c r="B14" s="63">
        <v>7</v>
      </c>
      <c r="C14" s="144" t="s">
        <v>218</v>
      </c>
      <c r="D14" s="63" t="s">
        <v>324</v>
      </c>
      <c r="E14" s="63" t="s">
        <v>214</v>
      </c>
      <c r="F14" s="105">
        <f>_xlfn.XLOOKUP(M14,[1]III_CI!$AI:$AI,[1]III_CI!$S:$S)</f>
        <v>2.3712521830985915</v>
      </c>
      <c r="G14" s="105">
        <f>_xlfn.XLOOKUP(M14,[1]III_CI!$AI:$AI,[1]III_CI!$T:$T)</f>
        <v>2.7897084507042256</v>
      </c>
      <c r="M14" s="852" t="s">
        <v>1584</v>
      </c>
    </row>
    <row r="15" spans="1:13" s="39" customFormat="1">
      <c r="B15" s="63">
        <v>8</v>
      </c>
      <c r="C15" s="144" t="s">
        <v>219</v>
      </c>
      <c r="D15" s="63" t="s">
        <v>324</v>
      </c>
      <c r="E15" s="63" t="s">
        <v>220</v>
      </c>
      <c r="F15" s="105">
        <f>_xlfn.XLOOKUP(M15,[1]III_CI!$AI:$AI,[1]III_CI!$S:$S)</f>
        <v>1.7965886747608804</v>
      </c>
      <c r="G15" s="105">
        <f>_xlfn.XLOOKUP(M15,[1]III_CI!$AI:$AI,[1]III_CI!$T:$T)</f>
        <v>2.1136337350128005</v>
      </c>
      <c r="I15" s="160"/>
      <c r="M15" s="852" t="s">
        <v>1585</v>
      </c>
    </row>
    <row r="16" spans="1:13" s="39" customFormat="1">
      <c r="B16" s="63">
        <v>9</v>
      </c>
      <c r="C16" s="144" t="s">
        <v>100</v>
      </c>
      <c r="D16" s="63" t="s">
        <v>324</v>
      </c>
      <c r="E16" s="63"/>
      <c r="F16" s="105">
        <f>_xlfn.XLOOKUP(M16,[1]III_CI!$AI:$AI,[1]III_CI!$S:$S)</f>
        <v>1.4971572289674004</v>
      </c>
      <c r="G16" s="105">
        <f>_xlfn.XLOOKUP(M16,[1]III_CI!$AI:$AI,[1]III_CI!$T:$T)</f>
        <v>1.7613614458440006</v>
      </c>
      <c r="M16" s="852" t="s">
        <v>1586</v>
      </c>
    </row>
    <row r="17" spans="2:13" s="39" customFormat="1">
      <c r="B17" s="1194" t="s">
        <v>2642</v>
      </c>
      <c r="C17" s="1195"/>
      <c r="D17" s="1195"/>
      <c r="E17" s="1196"/>
      <c r="F17" s="1202" t="s">
        <v>19</v>
      </c>
      <c r="G17" s="1203"/>
    </row>
    <row r="18" spans="2:13">
      <c r="B18" s="1193">
        <v>10</v>
      </c>
      <c r="C18" s="1181" t="s">
        <v>828</v>
      </c>
      <c r="D18" s="639" t="s">
        <v>811</v>
      </c>
      <c r="E18" s="63" t="s">
        <v>7</v>
      </c>
      <c r="F18" s="1177">
        <f>_xlfn.XLOOKUP(M18,[1]III_CI!$AI:$AI,[1]III_CI!$T:$T)</f>
        <v>2.9</v>
      </c>
      <c r="G18" s="1178"/>
      <c r="M18" s="865" t="s">
        <v>1587</v>
      </c>
    </row>
    <row r="19" spans="2:13">
      <c r="B19" s="1193"/>
      <c r="C19" s="1182"/>
      <c r="D19" s="639" t="s">
        <v>89</v>
      </c>
      <c r="E19" s="63" t="s">
        <v>7</v>
      </c>
      <c r="F19" s="1177">
        <f>_xlfn.XLOOKUP(M19,[1]III_CI!$AI:$AI,[1]III_CI!$T:$T)</f>
        <v>2.4649999999999999</v>
      </c>
      <c r="G19" s="1178" t="s">
        <v>324</v>
      </c>
      <c r="M19" s="865" t="s">
        <v>1588</v>
      </c>
    </row>
    <row r="20" spans="2:13">
      <c r="B20" s="1193"/>
      <c r="C20" s="1182"/>
      <c r="D20" s="639" t="s">
        <v>90</v>
      </c>
      <c r="E20" s="63" t="s">
        <v>7</v>
      </c>
      <c r="F20" s="1177">
        <f>_xlfn.XLOOKUP(M20,[1]III_CI!$AI:$AI,[1]III_CI!$T:$T)</f>
        <v>2.0952499999999996</v>
      </c>
      <c r="G20" s="1178" t="s">
        <v>324</v>
      </c>
      <c r="M20" s="865" t="s">
        <v>1589</v>
      </c>
    </row>
    <row r="21" spans="2:13">
      <c r="B21" s="1193"/>
      <c r="C21" s="1183"/>
      <c r="D21" s="639" t="s">
        <v>34</v>
      </c>
      <c r="E21" s="63" t="s">
        <v>7</v>
      </c>
      <c r="F21" s="1177">
        <f>_xlfn.XLOOKUP(M21,[1]III_CI!$AI:$AI,[1]III_CI!$T:$T)</f>
        <v>1.7809624999999996</v>
      </c>
      <c r="G21" s="1178" t="s">
        <v>324</v>
      </c>
      <c r="M21" s="865" t="s">
        <v>1590</v>
      </c>
    </row>
    <row r="22" spans="2:13">
      <c r="B22" s="1193">
        <v>11</v>
      </c>
      <c r="C22" s="1181" t="s">
        <v>829</v>
      </c>
      <c r="D22" s="639" t="s">
        <v>811</v>
      </c>
      <c r="E22" s="63" t="s">
        <v>7</v>
      </c>
      <c r="F22" s="1177">
        <f>_xlfn.XLOOKUP(M22,[1]III_CI!$AI:$AI,[1]III_CI!$T:$T)</f>
        <v>2.4649999999999999</v>
      </c>
      <c r="G22" s="1178" t="s">
        <v>324</v>
      </c>
      <c r="M22" s="865" t="s">
        <v>1591</v>
      </c>
    </row>
    <row r="23" spans="2:13">
      <c r="B23" s="1193"/>
      <c r="C23" s="1182"/>
      <c r="D23" s="639" t="s">
        <v>89</v>
      </c>
      <c r="E23" s="63" t="s">
        <v>7</v>
      </c>
      <c r="F23" s="1177">
        <f>_xlfn.XLOOKUP(M23,[1]III_CI!$AI:$AI,[1]III_CI!$T:$T)</f>
        <v>2.2185000000000001</v>
      </c>
      <c r="G23" s="1178" t="s">
        <v>324</v>
      </c>
      <c r="M23" s="865" t="s">
        <v>1592</v>
      </c>
    </row>
    <row r="24" spans="2:13">
      <c r="B24" s="1193"/>
      <c r="C24" s="1182"/>
      <c r="D24" s="639" t="s">
        <v>90</v>
      </c>
      <c r="E24" s="63" t="s">
        <v>7</v>
      </c>
      <c r="F24" s="1177">
        <f>_xlfn.XLOOKUP(M24,[1]III_CI!$AI:$AI,[1]III_CI!$T:$T)</f>
        <v>1.8857250000000001</v>
      </c>
      <c r="G24" s="1178" t="s">
        <v>324</v>
      </c>
      <c r="M24" s="865" t="s">
        <v>1593</v>
      </c>
    </row>
    <row r="25" spans="2:13">
      <c r="B25" s="1193"/>
      <c r="C25" s="1183"/>
      <c r="D25" s="639" t="s">
        <v>34</v>
      </c>
      <c r="E25" s="63" t="s">
        <v>7</v>
      </c>
      <c r="F25" s="1177">
        <f>_xlfn.XLOOKUP(M25,[1]III_CI!$AI:$AI,[1]III_CI!$T:$T)</f>
        <v>1.6971525000000001</v>
      </c>
      <c r="G25" s="1178" t="s">
        <v>324</v>
      </c>
      <c r="M25" s="865" t="s">
        <v>1594</v>
      </c>
    </row>
    <row r="26" spans="2:13">
      <c r="B26" s="1197">
        <v>12</v>
      </c>
      <c r="C26" s="1181" t="s">
        <v>834</v>
      </c>
      <c r="D26" s="639" t="s">
        <v>811</v>
      </c>
      <c r="E26" s="63" t="s">
        <v>7</v>
      </c>
      <c r="F26" s="1177">
        <f>_xlfn.XLOOKUP(M26,[1]III_CI!$AI:$AI,[1]III_CI!$T:$T)</f>
        <v>2.4125531914893616</v>
      </c>
      <c r="G26" s="1178" t="s">
        <v>324</v>
      </c>
      <c r="M26" s="865" t="s">
        <v>1595</v>
      </c>
    </row>
    <row r="27" spans="2:13">
      <c r="B27" s="1197"/>
      <c r="C27" s="1182"/>
      <c r="D27" s="639" t="s">
        <v>89</v>
      </c>
      <c r="E27" s="63" t="s">
        <v>7</v>
      </c>
      <c r="F27" s="1177">
        <f>_xlfn.XLOOKUP(M27,[1]III_CI!$AI:$AI,[1]III_CI!$T:$T)</f>
        <v>2.1712978723404257</v>
      </c>
      <c r="G27" s="1178" t="s">
        <v>324</v>
      </c>
      <c r="M27" s="865" t="s">
        <v>1596</v>
      </c>
    </row>
    <row r="28" spans="2:13">
      <c r="B28" s="1197"/>
      <c r="C28" s="1182"/>
      <c r="D28" s="639" t="s">
        <v>90</v>
      </c>
      <c r="E28" s="63" t="s">
        <v>7</v>
      </c>
      <c r="F28" s="1177">
        <f>_xlfn.XLOOKUP(M28,[1]III_CI!$AI:$AI,[1]III_CI!$T:$T)</f>
        <v>1.8456031914893618</v>
      </c>
      <c r="G28" s="1178" t="s">
        <v>324</v>
      </c>
      <c r="M28" s="865" t="s">
        <v>1597</v>
      </c>
    </row>
    <row r="29" spans="2:13">
      <c r="B29" s="1197"/>
      <c r="C29" s="1183"/>
      <c r="D29" s="639" t="s">
        <v>34</v>
      </c>
      <c r="E29" s="63" t="s">
        <v>7</v>
      </c>
      <c r="F29" s="1177">
        <f>_xlfn.XLOOKUP(M29,[1]III_CI!$AI:$AI,[1]III_CI!$T:$T)</f>
        <v>1.6610428723404256</v>
      </c>
      <c r="G29" s="1178" t="s">
        <v>324</v>
      </c>
      <c r="M29" s="865" t="s">
        <v>1598</v>
      </c>
    </row>
    <row r="30" spans="2:13">
      <c r="B30" s="1197">
        <v>13</v>
      </c>
      <c r="C30" s="1181" t="s">
        <v>835</v>
      </c>
      <c r="D30" s="639" t="s">
        <v>811</v>
      </c>
      <c r="E30" s="63" t="s">
        <v>7</v>
      </c>
      <c r="F30" s="1177">
        <f>_xlfn.XLOOKUP(M30,[1]III_CI!$AI:$AI,[1]III_CI!$T:$T)</f>
        <v>2.1712978723404257</v>
      </c>
      <c r="G30" s="1178" t="s">
        <v>324</v>
      </c>
      <c r="M30" s="865" t="s">
        <v>1599</v>
      </c>
    </row>
    <row r="31" spans="2:13">
      <c r="B31" s="1197"/>
      <c r="C31" s="1182"/>
      <c r="D31" s="639" t="s">
        <v>89</v>
      </c>
      <c r="E31" s="63" t="s">
        <v>7</v>
      </c>
      <c r="F31" s="1177">
        <f>_xlfn.XLOOKUP(M31,[1]III_CI!$AI:$AI,[1]III_CI!$T:$T)</f>
        <v>1.9541680851063832</v>
      </c>
      <c r="G31" s="1178" t="s">
        <v>324</v>
      </c>
      <c r="M31" s="865" t="s">
        <v>1600</v>
      </c>
    </row>
    <row r="32" spans="2:13">
      <c r="B32" s="1197"/>
      <c r="C32" s="1182"/>
      <c r="D32" s="639" t="s">
        <v>90</v>
      </c>
      <c r="E32" s="63" t="s">
        <v>7</v>
      </c>
      <c r="F32" s="1177">
        <f>_xlfn.XLOOKUP(M32,[1]III_CI!$AI:$AI,[1]III_CI!$T:$T)</f>
        <v>1.7587512765957449</v>
      </c>
      <c r="G32" s="1178" t="s">
        <v>324</v>
      </c>
      <c r="M32" s="865" t="s">
        <v>1601</v>
      </c>
    </row>
    <row r="33" spans="2:13">
      <c r="B33" s="1197"/>
      <c r="C33" s="1183"/>
      <c r="D33" s="639" t="s">
        <v>34</v>
      </c>
      <c r="E33" s="63" t="s">
        <v>7</v>
      </c>
      <c r="F33" s="1177">
        <f>_xlfn.XLOOKUP(M33,[1]III_CI!$AI:$AI,[1]III_CI!$T:$T)</f>
        <v>1.5828761489361705</v>
      </c>
      <c r="G33" s="1178" t="s">
        <v>324</v>
      </c>
      <c r="M33" s="865" t="s">
        <v>1602</v>
      </c>
    </row>
    <row r="34" spans="2:13">
      <c r="B34" s="1197">
        <v>14</v>
      </c>
      <c r="C34" s="1181" t="s">
        <v>836</v>
      </c>
      <c r="D34" s="639" t="s">
        <v>811</v>
      </c>
      <c r="E34" s="63" t="s">
        <v>7</v>
      </c>
      <c r="F34" s="1177">
        <f>_xlfn.XLOOKUP(M34,[1]III_CI!$AI:$AI,[1]III_CI!$T:$T)</f>
        <v>2.1712978723404257</v>
      </c>
      <c r="G34" s="1178" t="s">
        <v>324</v>
      </c>
      <c r="M34" s="865" t="s">
        <v>1603</v>
      </c>
    </row>
    <row r="35" spans="2:13">
      <c r="B35" s="1197"/>
      <c r="C35" s="1182"/>
      <c r="D35" s="639" t="s">
        <v>89</v>
      </c>
      <c r="E35" s="63" t="s">
        <v>7</v>
      </c>
      <c r="F35" s="1177">
        <f>_xlfn.XLOOKUP(M35,[1]III_CI!$AI:$AI,[1]III_CI!$T:$T)</f>
        <v>1.9541680851063832</v>
      </c>
      <c r="G35" s="1178" t="s">
        <v>324</v>
      </c>
      <c r="M35" s="865" t="s">
        <v>1604</v>
      </c>
    </row>
    <row r="36" spans="2:13">
      <c r="B36" s="1197"/>
      <c r="C36" s="1182"/>
      <c r="D36" s="639" t="s">
        <v>90</v>
      </c>
      <c r="E36" s="63" t="s">
        <v>7</v>
      </c>
      <c r="F36" s="1177">
        <f>_xlfn.XLOOKUP(M36,[1]III_CI!$AI:$AI,[1]III_CI!$T:$T)</f>
        <v>1.7587512765957449</v>
      </c>
      <c r="G36" s="1178" t="s">
        <v>324</v>
      </c>
      <c r="M36" s="865" t="s">
        <v>1605</v>
      </c>
    </row>
    <row r="37" spans="2:13">
      <c r="B37" s="1197"/>
      <c r="C37" s="1183"/>
      <c r="D37" s="639" t="s">
        <v>34</v>
      </c>
      <c r="E37" s="63" t="s">
        <v>7</v>
      </c>
      <c r="F37" s="1177">
        <f>_xlfn.XLOOKUP(M37,[1]III_CI!$AI:$AI,[1]III_CI!$T:$T)</f>
        <v>1.5828761489361705</v>
      </c>
      <c r="G37" s="1178" t="s">
        <v>324</v>
      </c>
      <c r="M37" s="865" t="s">
        <v>1606</v>
      </c>
    </row>
    <row r="38" spans="2:13">
      <c r="B38" s="1197">
        <v>15</v>
      </c>
      <c r="C38" s="1181" t="s">
        <v>837</v>
      </c>
      <c r="D38" s="639" t="s">
        <v>811</v>
      </c>
      <c r="E38" s="63" t="s">
        <v>7</v>
      </c>
      <c r="F38" s="1177">
        <f>_xlfn.XLOOKUP(M38,[1]III_CI!$AI:$AI,[1]III_CI!$T:$T)</f>
        <v>1.817725</v>
      </c>
      <c r="G38" s="1178" t="s">
        <v>324</v>
      </c>
      <c r="M38" s="865" t="s">
        <v>1607</v>
      </c>
    </row>
    <row r="39" spans="2:13">
      <c r="B39" s="1197"/>
      <c r="C39" s="1182"/>
      <c r="D39" s="639" t="s">
        <v>89</v>
      </c>
      <c r="E39" s="63" t="s">
        <v>7</v>
      </c>
      <c r="F39" s="1177">
        <f>_xlfn.XLOOKUP(M39,[1]III_CI!$AI:$AI,[1]III_CI!$T:$T)</f>
        <v>1.72683875</v>
      </c>
      <c r="G39" s="1178" t="s">
        <v>324</v>
      </c>
      <c r="M39" s="865" t="s">
        <v>1608</v>
      </c>
    </row>
    <row r="40" spans="2:13">
      <c r="B40" s="1197"/>
      <c r="C40" s="1182"/>
      <c r="D40" s="639" t="s">
        <v>90</v>
      </c>
      <c r="E40" s="63" t="s">
        <v>7</v>
      </c>
      <c r="F40" s="1177">
        <f>_xlfn.XLOOKUP(M40,[1]III_CI!$AI:$AI,[1]III_CI!$T:$T)</f>
        <v>1.6404968124999999</v>
      </c>
      <c r="G40" s="1178" t="s">
        <v>324</v>
      </c>
      <c r="M40" s="865" t="s">
        <v>1609</v>
      </c>
    </row>
    <row r="41" spans="2:13">
      <c r="B41" s="1197"/>
      <c r="C41" s="1183"/>
      <c r="D41" s="639" t="s">
        <v>34</v>
      </c>
      <c r="E41" s="63" t="s">
        <v>7</v>
      </c>
      <c r="F41" s="1177">
        <f>_xlfn.XLOOKUP(M41,[1]III_CI!$AI:$AI,[1]III_CI!$T:$T)</f>
        <v>1.5584719718749998</v>
      </c>
      <c r="G41" s="1178" t="s">
        <v>324</v>
      </c>
      <c r="M41" s="865" t="s">
        <v>1610</v>
      </c>
    </row>
    <row r="42" spans="2:13">
      <c r="B42" s="1197">
        <v>16</v>
      </c>
      <c r="C42" s="1204" t="s">
        <v>838</v>
      </c>
      <c r="D42" s="639" t="s">
        <v>799</v>
      </c>
      <c r="E42" s="63"/>
      <c r="F42" s="1177">
        <f>_xlfn.XLOOKUP(M42,[1]III_CI!$AI:$AI,[1]III_CI!$T:$T)</f>
        <v>1.74</v>
      </c>
      <c r="G42" s="1178" t="s">
        <v>324</v>
      </c>
      <c r="M42" s="865" t="s">
        <v>1611</v>
      </c>
    </row>
    <row r="43" spans="2:13">
      <c r="B43" s="1197"/>
      <c r="C43" s="1205"/>
      <c r="D43" s="639" t="s">
        <v>831</v>
      </c>
      <c r="E43" s="63"/>
      <c r="F43" s="1177">
        <f>_xlfn.XLOOKUP(M43,[1]III_CI!$AI:$AI,[1]III_CI!$T:$T)</f>
        <v>1.5660000000000001</v>
      </c>
      <c r="G43" s="1178" t="s">
        <v>324</v>
      </c>
      <c r="M43" s="865" t="s">
        <v>1612</v>
      </c>
    </row>
    <row r="44" spans="2:13">
      <c r="B44" s="1197"/>
      <c r="C44" s="1205"/>
      <c r="D44" s="639" t="s">
        <v>832</v>
      </c>
      <c r="E44" s="63"/>
      <c r="F44" s="1177">
        <f>_xlfn.XLOOKUP(M44,[1]III_CI!$AI:$AI,[1]III_CI!$T:$T)</f>
        <v>1.4094</v>
      </c>
      <c r="G44" s="1178" t="s">
        <v>324</v>
      </c>
      <c r="M44" s="865" t="s">
        <v>1613</v>
      </c>
    </row>
    <row r="45" spans="2:13" ht="56.25" customHeight="1">
      <c r="B45" s="1197"/>
      <c r="C45" s="1206"/>
      <c r="D45" s="639" t="s">
        <v>34</v>
      </c>
      <c r="E45" s="63"/>
      <c r="F45" s="1177">
        <f>_xlfn.XLOOKUP(M45,[1]III_CI!$AI:$AI,[1]III_CI!$T:$T)</f>
        <v>1.2684599999999999</v>
      </c>
      <c r="G45" s="1178" t="s">
        <v>324</v>
      </c>
      <c r="M45" s="865" t="s">
        <v>1614</v>
      </c>
    </row>
    <row r="46" spans="2:13">
      <c r="B46" s="1190">
        <v>17</v>
      </c>
      <c r="C46" s="1181" t="s">
        <v>839</v>
      </c>
      <c r="D46" s="639" t="s">
        <v>799</v>
      </c>
      <c r="E46" s="63"/>
      <c r="F46" s="1177">
        <f>_xlfn.XLOOKUP(M46,[1]III_CI!$AI:$AI,[1]III_CI!$T:$T)</f>
        <v>1.6359525000000001</v>
      </c>
      <c r="G46" s="1178" t="s">
        <v>324</v>
      </c>
      <c r="M46" s="865" t="s">
        <v>1615</v>
      </c>
    </row>
    <row r="47" spans="2:13">
      <c r="B47" s="1191"/>
      <c r="C47" s="1182"/>
      <c r="D47" s="639" t="s">
        <v>831</v>
      </c>
      <c r="E47" s="63"/>
      <c r="F47" s="1177">
        <f>_xlfn.XLOOKUP(M47,[1]III_CI!$AI:$AI,[1]III_CI!$T:$T)</f>
        <v>1.4723572500000002</v>
      </c>
      <c r="G47" s="1178" t="s">
        <v>324</v>
      </c>
      <c r="M47" s="865" t="s">
        <v>1616</v>
      </c>
    </row>
    <row r="48" spans="2:13">
      <c r="B48" s="1191"/>
      <c r="C48" s="1182"/>
      <c r="D48" s="639" t="s">
        <v>832</v>
      </c>
      <c r="E48" s="63"/>
      <c r="F48" s="1177">
        <f>_xlfn.XLOOKUP(M48,[1]III_CI!$AI:$AI,[1]III_CI!$T:$T)</f>
        <v>1.3251215250000001</v>
      </c>
      <c r="G48" s="1178" t="s">
        <v>324</v>
      </c>
      <c r="M48" s="865" t="s">
        <v>1617</v>
      </c>
    </row>
    <row r="49" spans="2:13">
      <c r="B49" s="1192"/>
      <c r="C49" s="1183"/>
      <c r="D49" s="639" t="s">
        <v>34</v>
      </c>
      <c r="E49" s="63"/>
      <c r="F49" s="1177">
        <f>_xlfn.XLOOKUP(M49,[1]III_CI!$AI:$AI,[1]III_CI!$T:$T)</f>
        <v>1.1926093725000002</v>
      </c>
      <c r="G49" s="1178" t="s">
        <v>324</v>
      </c>
      <c r="M49" s="865" t="s">
        <v>1618</v>
      </c>
    </row>
    <row r="50" spans="2:13">
      <c r="B50" s="1190">
        <v>18</v>
      </c>
      <c r="C50" s="1181" t="s">
        <v>840</v>
      </c>
      <c r="D50" s="639" t="s">
        <v>799</v>
      </c>
      <c r="E50" s="63" t="s">
        <v>157</v>
      </c>
      <c r="F50" s="1177">
        <f>_xlfn.XLOOKUP(M50,[1]III_CI!$AI:$AI,[1]III_CI!$T:$T)</f>
        <v>1.4301111825000001</v>
      </c>
      <c r="G50" s="1178" t="s">
        <v>324</v>
      </c>
      <c r="M50" s="865" t="s">
        <v>1619</v>
      </c>
    </row>
    <row r="51" spans="2:13">
      <c r="B51" s="1191"/>
      <c r="C51" s="1182"/>
      <c r="D51" s="639" t="s">
        <v>831</v>
      </c>
      <c r="E51" s="63" t="s">
        <v>157</v>
      </c>
      <c r="F51" s="1177">
        <f>_xlfn.XLOOKUP(M51,[1]III_CI!$AI:$AI,[1]III_CI!$T:$T)</f>
        <v>1.3548934198800004</v>
      </c>
      <c r="G51" s="1178" t="s">
        <v>324</v>
      </c>
      <c r="M51" s="865" t="s">
        <v>1620</v>
      </c>
    </row>
    <row r="52" spans="2:13">
      <c r="B52" s="1191"/>
      <c r="C52" s="1182"/>
      <c r="D52" s="639" t="s">
        <v>832</v>
      </c>
      <c r="E52" s="63" t="s">
        <v>157</v>
      </c>
      <c r="F52" s="1177">
        <f>_xlfn.XLOOKUP(M52,[1]III_CI!$AI:$AI,[1]III_CI!$T:$T)</f>
        <v>1.2797104320000003</v>
      </c>
      <c r="G52" s="1178" t="s">
        <v>324</v>
      </c>
      <c r="M52" s="865" t="s">
        <v>1621</v>
      </c>
    </row>
    <row r="53" spans="2:13">
      <c r="B53" s="1192"/>
      <c r="C53" s="1183"/>
      <c r="D53" s="639" t="s">
        <v>34</v>
      </c>
      <c r="E53" s="63" t="s">
        <v>157</v>
      </c>
      <c r="F53" s="1177">
        <f>_xlfn.XLOOKUP(M53,[1]III_CI!$AI:$AI,[1]III_CI!$T:$T)</f>
        <v>1.2441461760000001</v>
      </c>
      <c r="G53" s="1178" t="s">
        <v>324</v>
      </c>
      <c r="M53" s="865" t="s">
        <v>1622</v>
      </c>
    </row>
    <row r="54" spans="2:13">
      <c r="B54" s="1190">
        <v>19</v>
      </c>
      <c r="C54" s="1181" t="s">
        <v>841</v>
      </c>
      <c r="D54" s="639" t="s">
        <v>799</v>
      </c>
      <c r="E54" s="63" t="s">
        <v>157</v>
      </c>
      <c r="F54" s="1177">
        <f>_xlfn.XLOOKUP(M54,[1]III_CI!$AI:$AI,[1]III_CI!$T:$T)</f>
        <v>1.3548934198800004</v>
      </c>
      <c r="G54" s="1178" t="s">
        <v>324</v>
      </c>
      <c r="M54" s="865" t="s">
        <v>1623</v>
      </c>
    </row>
    <row r="55" spans="2:13">
      <c r="B55" s="1191"/>
      <c r="C55" s="1182"/>
      <c r="D55" s="639" t="s">
        <v>831</v>
      </c>
      <c r="E55" s="63" t="s">
        <v>157</v>
      </c>
      <c r="F55" s="1177">
        <f>_xlfn.XLOOKUP(M55,[1]III_CI!$AI:$AI,[1]III_CI!$T:$T)</f>
        <v>1.2797104320000003</v>
      </c>
      <c r="G55" s="1178" t="s">
        <v>324</v>
      </c>
      <c r="M55" s="865" t="s">
        <v>1624</v>
      </c>
    </row>
    <row r="56" spans="2:13">
      <c r="B56" s="1191"/>
      <c r="C56" s="1182"/>
      <c r="D56" s="639" t="s">
        <v>832</v>
      </c>
      <c r="E56" s="63" t="s">
        <v>157</v>
      </c>
      <c r="F56" s="1177">
        <f>_xlfn.XLOOKUP(M56,[1]III_CI!$AI:$AI,[1]III_CI!$T:$T)</f>
        <v>1.2157249104000003</v>
      </c>
      <c r="G56" s="1178" t="s">
        <v>324</v>
      </c>
      <c r="M56" s="865" t="s">
        <v>1625</v>
      </c>
    </row>
    <row r="57" spans="2:13">
      <c r="B57" s="1192"/>
      <c r="C57" s="1183"/>
      <c r="D57" s="639" t="s">
        <v>34</v>
      </c>
      <c r="E57" s="63" t="s">
        <v>157</v>
      </c>
      <c r="F57" s="1177">
        <f>_xlfn.XLOOKUP(M57,[1]III_CI!$AI:$AI,[1]III_CI!$T:$T)</f>
        <v>1.1549386648800002</v>
      </c>
      <c r="G57" s="1178" t="s">
        <v>324</v>
      </c>
      <c r="M57" s="865" t="s">
        <v>1626</v>
      </c>
    </row>
    <row r="58" spans="2:13" ht="25.5">
      <c r="B58" s="152">
        <v>20</v>
      </c>
      <c r="C58" s="640" t="s">
        <v>221</v>
      </c>
      <c r="D58" s="639" t="s">
        <v>324</v>
      </c>
      <c r="E58" s="63"/>
      <c r="F58" s="1177">
        <f>_xlfn.XLOOKUP(M58,[1]III_CI!$AI:$AI,[1]III_CI!$T:$T)</f>
        <v>1.1549386648800002</v>
      </c>
      <c r="G58" s="1178" t="s">
        <v>324</v>
      </c>
      <c r="I58" s="180"/>
      <c r="J58" s="180"/>
      <c r="K58" s="83"/>
      <c r="L58" s="180"/>
      <c r="M58" s="865" t="s">
        <v>1627</v>
      </c>
    </row>
    <row r="59" spans="2:13">
      <c r="B59" s="1190">
        <v>21</v>
      </c>
      <c r="C59" s="1184" t="s">
        <v>842</v>
      </c>
      <c r="D59" s="639" t="s">
        <v>799</v>
      </c>
      <c r="E59" s="63"/>
      <c r="F59" s="1177">
        <f>_xlfn.XLOOKUP(M59,[1]III_CI!$AI:$AI,[1]III_CI!$T:$T)</f>
        <v>1.21926325248</v>
      </c>
      <c r="G59" s="1178" t="s">
        <v>324</v>
      </c>
      <c r="I59" s="41"/>
      <c r="J59" s="41"/>
      <c r="K59" s="41"/>
      <c r="L59" s="41"/>
      <c r="M59" s="865" t="s">
        <v>1628</v>
      </c>
    </row>
    <row r="60" spans="2:13">
      <c r="B60" s="1192"/>
      <c r="C60" s="1185"/>
      <c r="D60" s="639" t="s">
        <v>831</v>
      </c>
      <c r="E60" s="63"/>
      <c r="F60" s="1177">
        <f>_xlfn.XLOOKUP(M60,[1]III_CI!$AI:$AI,[1]III_CI!$T:$T)</f>
        <v>1</v>
      </c>
      <c r="G60" s="1178" t="s">
        <v>324</v>
      </c>
      <c r="M60" s="865" t="s">
        <v>1629</v>
      </c>
    </row>
    <row r="61" spans="2:13">
      <c r="B61" s="1186" t="s">
        <v>2643</v>
      </c>
      <c r="C61" s="1186"/>
      <c r="D61" s="1186"/>
      <c r="E61" s="1186"/>
      <c r="F61" s="1186"/>
      <c r="G61" s="1186"/>
    </row>
    <row r="62" spans="2:13" s="39" customFormat="1" ht="13.35" customHeight="1">
      <c r="B62" s="1194" t="s">
        <v>2640</v>
      </c>
      <c r="C62" s="1195"/>
      <c r="D62" s="1195"/>
      <c r="E62" s="1196"/>
      <c r="F62" s="638" t="s">
        <v>5</v>
      </c>
      <c r="G62" s="638" t="s">
        <v>6</v>
      </c>
    </row>
    <row r="63" spans="2:13">
      <c r="B63" s="63">
        <v>22</v>
      </c>
      <c r="C63" s="144" t="s">
        <v>213</v>
      </c>
      <c r="D63" s="63" t="s">
        <v>324</v>
      </c>
      <c r="E63" s="63" t="s">
        <v>214</v>
      </c>
      <c r="F63" s="105">
        <f>_xlfn.XLOOKUP(M63,[1]III_CI!$AI:$AI,[1]III_CI!$S:$S)</f>
        <v>2.8779299999999997</v>
      </c>
      <c r="G63" s="105">
        <f>_xlfn.XLOOKUP(M63,[1]III_CI!$AI:$AI,[1]III_CI!$T:$T)</f>
        <v>3.3857999999999997</v>
      </c>
      <c r="M63" s="852" t="s">
        <v>1630</v>
      </c>
    </row>
    <row r="64" spans="2:13">
      <c r="B64" s="63">
        <v>23</v>
      </c>
      <c r="C64" s="144" t="s">
        <v>215</v>
      </c>
      <c r="D64" s="63" t="s">
        <v>324</v>
      </c>
      <c r="E64" s="63" t="s">
        <v>214</v>
      </c>
      <c r="F64" s="105">
        <f>_xlfn.XLOOKUP(M64,[1]III_CI!$AI:$AI,[1]III_CI!$S:$S)</f>
        <v>2.8441935000000003</v>
      </c>
      <c r="G64" s="105">
        <f>_xlfn.XLOOKUP(M64,[1]III_CI!$AI:$AI,[1]III_CI!$T:$T)</f>
        <v>3.3461100000000004</v>
      </c>
      <c r="M64" s="852" t="s">
        <v>1631</v>
      </c>
    </row>
    <row r="65" spans="2:13">
      <c r="B65" s="63">
        <v>24</v>
      </c>
      <c r="C65" s="144" t="s">
        <v>162</v>
      </c>
      <c r="D65" s="63" t="s">
        <v>324</v>
      </c>
      <c r="E65" s="63" t="s">
        <v>214</v>
      </c>
      <c r="F65" s="105">
        <f>_xlfn.XLOOKUP(M65,[1]III_CI!$AI:$AI,[1]III_CI!$S:$S)</f>
        <v>2.8441935000000003</v>
      </c>
      <c r="G65" s="105">
        <f>_xlfn.XLOOKUP(M65,[1]III_CI!$AI:$AI,[1]III_CI!$T:$T)</f>
        <v>3.3461100000000004</v>
      </c>
      <c r="M65" s="852" t="s">
        <v>2866</v>
      </c>
    </row>
    <row r="66" spans="2:13">
      <c r="B66" s="63">
        <v>25</v>
      </c>
      <c r="C66" s="144" t="s">
        <v>216</v>
      </c>
      <c r="D66" s="63" t="s">
        <v>324</v>
      </c>
      <c r="E66" s="63" t="s">
        <v>214</v>
      </c>
      <c r="F66" s="105">
        <f>_xlfn.XLOOKUP(M66,[1]III_CI!$AI:$AI,[1]III_CI!$S:$S)</f>
        <v>2.3256000000000001</v>
      </c>
      <c r="G66" s="105">
        <f>_xlfn.XLOOKUP(M66,[1]III_CI!$AI:$AI,[1]III_CI!$T:$T)</f>
        <v>2.7360000000000002</v>
      </c>
      <c r="M66" s="852" t="s">
        <v>2867</v>
      </c>
    </row>
    <row r="67" spans="2:13">
      <c r="B67" s="63">
        <v>26</v>
      </c>
      <c r="C67" s="144" t="s">
        <v>217</v>
      </c>
      <c r="D67" s="63" t="s">
        <v>324</v>
      </c>
      <c r="E67" s="63" t="s">
        <v>214</v>
      </c>
      <c r="F67" s="105">
        <f>_xlfn.XLOOKUP(M67,[1]III_CI!$AI:$AI,[1]III_CI!$S:$S)</f>
        <v>2.2858888499999996</v>
      </c>
      <c r="G67" s="105">
        <f>_xlfn.XLOOKUP(M67,[1]III_CI!$AI:$AI,[1]III_CI!$T:$T)</f>
        <v>2.6892809999999998</v>
      </c>
      <c r="M67" s="852" t="s">
        <v>2868</v>
      </c>
    </row>
    <row r="68" spans="2:13">
      <c r="B68" s="63">
        <v>27</v>
      </c>
      <c r="C68" s="144" t="s">
        <v>16</v>
      </c>
      <c r="D68" s="63" t="s">
        <v>324</v>
      </c>
      <c r="E68" s="63" t="s">
        <v>214</v>
      </c>
      <c r="F68" s="105">
        <f>_xlfn.XLOOKUP(M68,[1]III_CI!$AI:$AI,[1]III_CI!$S:$S)</f>
        <v>2.2858888499999996</v>
      </c>
      <c r="G68" s="105">
        <f>_xlfn.XLOOKUP(M68,[1]III_CI!$AI:$AI,[1]III_CI!$T:$T)</f>
        <v>2.6892809999999998</v>
      </c>
      <c r="M68" s="852" t="s">
        <v>2869</v>
      </c>
    </row>
    <row r="69" spans="2:13">
      <c r="B69" s="63">
        <v>28</v>
      </c>
      <c r="C69" s="144" t="s">
        <v>218</v>
      </c>
      <c r="D69" s="63" t="s">
        <v>324</v>
      </c>
      <c r="E69" s="63" t="s">
        <v>214</v>
      </c>
      <c r="F69" s="105">
        <f>_xlfn.XLOOKUP(M69,[1]III_CI!$AI:$AI,[1]III_CI!$S:$S)</f>
        <v>2.0588048366197182</v>
      </c>
      <c r="G69" s="105">
        <f>_xlfn.XLOOKUP(M69,[1]III_CI!$AI:$AI,[1]III_CI!$T:$T)</f>
        <v>2.2875609295774648</v>
      </c>
      <c r="M69" s="852" t="s">
        <v>1632</v>
      </c>
    </row>
    <row r="70" spans="2:13">
      <c r="B70" s="63">
        <v>29</v>
      </c>
      <c r="C70" s="144" t="s">
        <v>100</v>
      </c>
      <c r="D70" s="63" t="s">
        <v>324</v>
      </c>
      <c r="E70" s="63"/>
      <c r="F70" s="105">
        <f>_xlfn.XLOOKUP(M70,[1]III_CI!$AI:$AI,[1]III_CI!$S:$S)</f>
        <v>1.6732933735518005</v>
      </c>
      <c r="G70" s="105">
        <f>_xlfn.XLOOKUP(M70,[1]III_CI!$AI:$AI,[1]III_CI!$T:$T)</f>
        <v>1.7613614458440006</v>
      </c>
      <c r="M70" s="852" t="s">
        <v>1633</v>
      </c>
    </row>
    <row r="71" spans="2:13">
      <c r="B71" s="63">
        <v>30</v>
      </c>
      <c r="C71" s="641" t="s">
        <v>219</v>
      </c>
      <c r="D71" s="63" t="s">
        <v>324</v>
      </c>
      <c r="E71" s="149" t="s">
        <v>220</v>
      </c>
      <c r="F71" s="105">
        <f>_xlfn.XLOOKUP(M71,[1]III_CI!$AI:$AI,[1]III_CI!$S:$S)</f>
        <v>2.0079520482621604</v>
      </c>
      <c r="G71" s="105">
        <f>_xlfn.XLOOKUP(M71,[1]III_CI!$AI:$AI,[1]III_CI!$T:$T)</f>
        <v>2.1136337350128005</v>
      </c>
      <c r="M71" s="852" t="s">
        <v>1634</v>
      </c>
    </row>
    <row r="72" spans="2:13" s="39" customFormat="1">
      <c r="B72" s="1194" t="s">
        <v>2642</v>
      </c>
      <c r="C72" s="1195"/>
      <c r="D72" s="1195"/>
      <c r="E72" s="1196"/>
      <c r="F72" s="1202" t="s">
        <v>19</v>
      </c>
      <c r="G72" s="1203"/>
    </row>
    <row r="73" spans="2:13">
      <c r="B73" s="1193">
        <v>31</v>
      </c>
      <c r="C73" s="1187" t="s">
        <v>843</v>
      </c>
      <c r="D73" s="639" t="s">
        <v>811</v>
      </c>
      <c r="E73" s="63" t="s">
        <v>7</v>
      </c>
      <c r="F73" s="1177">
        <f>_xlfn.XLOOKUP(M73,[1]III_CI!$AI:$AI,[1]III_CI!$T:$T)</f>
        <v>2.4649999999999999</v>
      </c>
      <c r="G73" s="1178" t="s">
        <v>324</v>
      </c>
      <c r="M73" s="865" t="s">
        <v>1635</v>
      </c>
    </row>
    <row r="74" spans="2:13">
      <c r="B74" s="1193"/>
      <c r="C74" s="1188"/>
      <c r="D74" s="639" t="s">
        <v>89</v>
      </c>
      <c r="E74" s="63" t="s">
        <v>7</v>
      </c>
      <c r="F74" s="1177">
        <f>_xlfn.XLOOKUP(M74,[1]III_CI!$AI:$AI,[1]III_CI!$T:$T)</f>
        <v>2.0952499999999996</v>
      </c>
      <c r="G74" s="1178" t="s">
        <v>324</v>
      </c>
      <c r="M74" s="865" t="s">
        <v>1636</v>
      </c>
    </row>
    <row r="75" spans="2:13">
      <c r="B75" s="1193"/>
      <c r="C75" s="1188"/>
      <c r="D75" s="639" t="s">
        <v>90</v>
      </c>
      <c r="E75" s="63" t="s">
        <v>7</v>
      </c>
      <c r="F75" s="1177">
        <f>_xlfn.XLOOKUP(M75,[1]III_CI!$AI:$AI,[1]III_CI!$T:$T)</f>
        <v>1.7809624999999996</v>
      </c>
      <c r="G75" s="1178" t="s">
        <v>324</v>
      </c>
      <c r="M75" s="865" t="s">
        <v>1637</v>
      </c>
    </row>
    <row r="76" spans="2:13">
      <c r="B76" s="1193"/>
      <c r="C76" s="1189"/>
      <c r="D76" s="639" t="s">
        <v>34</v>
      </c>
      <c r="E76" s="63" t="s">
        <v>7</v>
      </c>
      <c r="F76" s="1177">
        <f>_xlfn.XLOOKUP(M76,[1]III_CI!$AI:$AI,[1]III_CI!$T:$T)</f>
        <v>1.5138181249999996</v>
      </c>
      <c r="G76" s="1178" t="s">
        <v>324</v>
      </c>
      <c r="M76" s="865" t="s">
        <v>1638</v>
      </c>
    </row>
    <row r="77" spans="2:13">
      <c r="B77" s="1193">
        <v>32</v>
      </c>
      <c r="C77" s="1187" t="s">
        <v>829</v>
      </c>
      <c r="D77" s="639" t="s">
        <v>811</v>
      </c>
      <c r="E77" s="63" t="s">
        <v>7</v>
      </c>
      <c r="F77" s="1177">
        <f>_xlfn.XLOOKUP(M77,[1]III_CI!$AI:$AI,[1]III_CI!$T:$T)</f>
        <v>2.0952499999999996</v>
      </c>
      <c r="G77" s="1178" t="s">
        <v>324</v>
      </c>
      <c r="M77" s="865" t="s">
        <v>1639</v>
      </c>
    </row>
    <row r="78" spans="2:13">
      <c r="B78" s="1193"/>
      <c r="C78" s="1188"/>
      <c r="D78" s="639" t="s">
        <v>89</v>
      </c>
      <c r="E78" s="63" t="s">
        <v>7</v>
      </c>
      <c r="F78" s="1177">
        <f>_xlfn.XLOOKUP(M78,[1]III_CI!$AI:$AI,[1]III_CI!$T:$T)</f>
        <v>1.8857250000000001</v>
      </c>
      <c r="G78" s="1178" t="s">
        <v>324</v>
      </c>
      <c r="M78" s="865" t="s">
        <v>1640</v>
      </c>
    </row>
    <row r="79" spans="2:13">
      <c r="B79" s="1193"/>
      <c r="C79" s="1188"/>
      <c r="D79" s="639" t="s">
        <v>90</v>
      </c>
      <c r="E79" s="63" t="s">
        <v>7</v>
      </c>
      <c r="F79" s="1177">
        <f>_xlfn.XLOOKUP(M79,[1]III_CI!$AI:$AI,[1]III_CI!$T:$T)</f>
        <v>1.6028662499999999</v>
      </c>
      <c r="G79" s="1178" t="s">
        <v>324</v>
      </c>
      <c r="M79" s="865" t="s">
        <v>1641</v>
      </c>
    </row>
    <row r="80" spans="2:13">
      <c r="B80" s="1193"/>
      <c r="C80" s="1189"/>
      <c r="D80" s="639" t="s">
        <v>34</v>
      </c>
      <c r="E80" s="63" t="s">
        <v>7</v>
      </c>
      <c r="F80" s="1177">
        <f>_xlfn.XLOOKUP(M80,[1]III_CI!$AI:$AI,[1]III_CI!$T:$T)</f>
        <v>1.5274372500000002</v>
      </c>
      <c r="G80" s="1178" t="s">
        <v>324</v>
      </c>
      <c r="M80" s="865" t="s">
        <v>1642</v>
      </c>
    </row>
    <row r="81" spans="2:13">
      <c r="B81" s="1197">
        <v>33</v>
      </c>
      <c r="C81" s="1187" t="s">
        <v>834</v>
      </c>
      <c r="D81" s="639" t="s">
        <v>811</v>
      </c>
      <c r="E81" s="63" t="s">
        <v>7</v>
      </c>
      <c r="F81" s="1177">
        <f>_xlfn.XLOOKUP(M81,[1]III_CI!$AI:$AI,[1]III_CI!$T:$T)</f>
        <v>2.0506702127659575</v>
      </c>
      <c r="G81" s="1178" t="s">
        <v>324</v>
      </c>
      <c r="M81" s="865" t="s">
        <v>1643</v>
      </c>
    </row>
    <row r="82" spans="2:13">
      <c r="B82" s="1197"/>
      <c r="C82" s="1188"/>
      <c r="D82" s="639" t="s">
        <v>89</v>
      </c>
      <c r="E82" s="63" t="s">
        <v>7</v>
      </c>
      <c r="F82" s="1177">
        <f>_xlfn.XLOOKUP(M82,[1]III_CI!$AI:$AI,[1]III_CI!$T:$T)</f>
        <v>1.8456031914893618</v>
      </c>
      <c r="G82" s="1178" t="s">
        <v>324</v>
      </c>
      <c r="M82" s="865" t="s">
        <v>1644</v>
      </c>
    </row>
    <row r="83" spans="2:13">
      <c r="B83" s="1197"/>
      <c r="C83" s="1188"/>
      <c r="D83" s="639" t="s">
        <v>90</v>
      </c>
      <c r="E83" s="63" t="s">
        <v>7</v>
      </c>
      <c r="F83" s="1177">
        <f>_xlfn.XLOOKUP(M83,[1]III_CI!$AI:$AI,[1]III_CI!$T:$T)</f>
        <v>1.5687627127659576</v>
      </c>
      <c r="G83" s="1178" t="s">
        <v>324</v>
      </c>
      <c r="M83" s="865" t="s">
        <v>1645</v>
      </c>
    </row>
    <row r="84" spans="2:13">
      <c r="B84" s="1197"/>
      <c r="C84" s="1189"/>
      <c r="D84" s="639" t="s">
        <v>34</v>
      </c>
      <c r="E84" s="63" t="s">
        <v>7</v>
      </c>
      <c r="F84" s="1177">
        <f>_xlfn.XLOOKUP(M84,[1]III_CI!$AI:$AI,[1]III_CI!$T:$T)</f>
        <v>1.494938585106383</v>
      </c>
      <c r="G84" s="1178" t="s">
        <v>324</v>
      </c>
      <c r="M84" s="865" t="s">
        <v>1646</v>
      </c>
    </row>
    <row r="85" spans="2:13">
      <c r="B85" s="1197">
        <v>34</v>
      </c>
      <c r="C85" s="1187" t="s">
        <v>835</v>
      </c>
      <c r="D85" s="639" t="s">
        <v>811</v>
      </c>
      <c r="E85" s="63" t="s">
        <v>7</v>
      </c>
      <c r="F85" s="1177">
        <f>_xlfn.XLOOKUP(M85,[1]III_CI!$AI:$AI,[1]III_CI!$T:$T)</f>
        <v>1.8456031914893618</v>
      </c>
      <c r="G85" s="1178" t="s">
        <v>324</v>
      </c>
      <c r="M85" s="865" t="s">
        <v>1647</v>
      </c>
    </row>
    <row r="86" spans="2:13">
      <c r="B86" s="1197"/>
      <c r="C86" s="1188"/>
      <c r="D86" s="639" t="s">
        <v>89</v>
      </c>
      <c r="E86" s="63" t="s">
        <v>7</v>
      </c>
      <c r="F86" s="1177">
        <f>_xlfn.XLOOKUP(M86,[1]III_CI!$AI:$AI,[1]III_CI!$T:$T)</f>
        <v>1.6610428723404256</v>
      </c>
      <c r="G86" s="1178" t="s">
        <v>324</v>
      </c>
      <c r="M86" s="865" t="s">
        <v>1648</v>
      </c>
    </row>
    <row r="87" spans="2:13">
      <c r="B87" s="1197"/>
      <c r="C87" s="1188"/>
      <c r="D87" s="639" t="s">
        <v>90</v>
      </c>
      <c r="E87" s="63" t="s">
        <v>7</v>
      </c>
      <c r="F87" s="1177">
        <f>_xlfn.XLOOKUP(M87,[1]III_CI!$AI:$AI,[1]III_CI!$T:$T)</f>
        <v>1.4949385851063832</v>
      </c>
      <c r="G87" s="1178" t="s">
        <v>324</v>
      </c>
      <c r="M87" s="865" t="s">
        <v>1649</v>
      </c>
    </row>
    <row r="88" spans="2:13">
      <c r="B88" s="1197"/>
      <c r="C88" s="1189"/>
      <c r="D88" s="639" t="s">
        <v>34</v>
      </c>
      <c r="E88" s="63" t="s">
        <v>7</v>
      </c>
      <c r="F88" s="1177">
        <f>_xlfn.XLOOKUP(M88,[1]III_CI!$AI:$AI,[1]III_CI!$T:$T)</f>
        <v>1.4245885340425535</v>
      </c>
      <c r="G88" s="1178" t="s">
        <v>324</v>
      </c>
      <c r="M88" s="865" t="s">
        <v>1650</v>
      </c>
    </row>
    <row r="89" spans="2:13">
      <c r="B89" s="1197">
        <v>35</v>
      </c>
      <c r="C89" s="1187" t="s">
        <v>844</v>
      </c>
      <c r="D89" s="639" t="s">
        <v>811</v>
      </c>
      <c r="E89" s="63" t="s">
        <v>7</v>
      </c>
      <c r="F89" s="1177">
        <f>_xlfn.XLOOKUP(M89,[1]III_CI!$AI:$AI,[1]III_CI!$T:$T)</f>
        <v>1.8456031914893618</v>
      </c>
      <c r="G89" s="1178" t="s">
        <v>324</v>
      </c>
      <c r="M89" s="865" t="s">
        <v>1651</v>
      </c>
    </row>
    <row r="90" spans="2:13">
      <c r="B90" s="1197"/>
      <c r="C90" s="1188"/>
      <c r="D90" s="639" t="s">
        <v>89</v>
      </c>
      <c r="E90" s="63" t="s">
        <v>7</v>
      </c>
      <c r="F90" s="1177">
        <f>_xlfn.XLOOKUP(M90,[1]III_CI!$AI:$AI,[1]III_CI!$T:$T)</f>
        <v>1.6610428723404256</v>
      </c>
      <c r="G90" s="1178" t="s">
        <v>324</v>
      </c>
      <c r="M90" s="865" t="s">
        <v>1652</v>
      </c>
    </row>
    <row r="91" spans="2:13">
      <c r="B91" s="1197"/>
      <c r="C91" s="1188"/>
      <c r="D91" s="639" t="s">
        <v>90</v>
      </c>
      <c r="E91" s="63" t="s">
        <v>7</v>
      </c>
      <c r="F91" s="1177">
        <f>_xlfn.XLOOKUP(M91,[1]III_CI!$AI:$AI,[1]III_CI!$T:$T)</f>
        <v>1.4949385851063832</v>
      </c>
      <c r="G91" s="1178" t="s">
        <v>324</v>
      </c>
      <c r="M91" s="865" t="s">
        <v>1653</v>
      </c>
    </row>
    <row r="92" spans="2:13">
      <c r="B92" s="1197"/>
      <c r="C92" s="1189"/>
      <c r="D92" s="639" t="s">
        <v>34</v>
      </c>
      <c r="E92" s="63" t="s">
        <v>7</v>
      </c>
      <c r="F92" s="1177">
        <f>_xlfn.XLOOKUP(M92,[1]III_CI!$AI:$AI,[1]III_CI!$T:$T)</f>
        <v>1.4245885340425535</v>
      </c>
      <c r="G92" s="1178" t="s">
        <v>324</v>
      </c>
      <c r="M92" s="865" t="s">
        <v>1654</v>
      </c>
    </row>
    <row r="93" spans="2:13">
      <c r="B93" s="1197">
        <v>36</v>
      </c>
      <c r="C93" s="1187" t="s">
        <v>837</v>
      </c>
      <c r="D93" s="639" t="s">
        <v>811</v>
      </c>
      <c r="E93" s="63" t="s">
        <v>7</v>
      </c>
      <c r="F93" s="1177">
        <f>_xlfn.XLOOKUP(M93,[1]III_CI!$AI:$AI,[1]III_CI!$T:$T)</f>
        <v>1.5450662500000001</v>
      </c>
      <c r="G93" s="1178" t="s">
        <v>324</v>
      </c>
      <c r="M93" s="865" t="s">
        <v>1655</v>
      </c>
    </row>
    <row r="94" spans="2:13">
      <c r="B94" s="1197"/>
      <c r="C94" s="1188"/>
      <c r="D94" s="639" t="s">
        <v>89</v>
      </c>
      <c r="E94" s="63" t="s">
        <v>7</v>
      </c>
      <c r="F94" s="1177">
        <f>_xlfn.XLOOKUP(M94,[1]III_CI!$AI:$AI,[1]III_CI!$T:$T)</f>
        <v>1.4678129375</v>
      </c>
      <c r="G94" s="1178" t="s">
        <v>324</v>
      </c>
      <c r="M94" s="865" t="s">
        <v>1656</v>
      </c>
    </row>
    <row r="95" spans="2:13">
      <c r="B95" s="1197"/>
      <c r="C95" s="1188"/>
      <c r="D95" s="639" t="s">
        <v>90</v>
      </c>
      <c r="E95" s="63" t="s">
        <v>7</v>
      </c>
      <c r="F95" s="1177">
        <f>_xlfn.XLOOKUP(M95,[1]III_CI!$AI:$AI,[1]III_CI!$T:$T)</f>
        <v>1.3944222906249999</v>
      </c>
      <c r="G95" s="1178" t="s">
        <v>324</v>
      </c>
      <c r="M95" s="865" t="s">
        <v>1657</v>
      </c>
    </row>
    <row r="96" spans="2:13">
      <c r="B96" s="1197"/>
      <c r="C96" s="1189"/>
      <c r="D96" s="639" t="s">
        <v>34</v>
      </c>
      <c r="E96" s="63" t="s">
        <v>7</v>
      </c>
      <c r="F96" s="1177">
        <f>_xlfn.XLOOKUP(M96,[1]III_CI!$AI:$AI,[1]III_CI!$T:$T)</f>
        <v>1.3247011760937497</v>
      </c>
      <c r="G96" s="1178" t="s">
        <v>324</v>
      </c>
      <c r="M96" s="865" t="s">
        <v>1658</v>
      </c>
    </row>
    <row r="97" spans="2:13" ht="30" customHeight="1">
      <c r="B97" s="1197">
        <v>37</v>
      </c>
      <c r="C97" s="1187" t="s">
        <v>838</v>
      </c>
      <c r="D97" s="639" t="s">
        <v>799</v>
      </c>
      <c r="E97" s="63"/>
      <c r="F97" s="1177">
        <f>_xlfn.XLOOKUP(M97,[1]III_CI!$AI:$AI,[1]III_CI!$T:$T)</f>
        <v>1.653</v>
      </c>
      <c r="G97" s="1178" t="s">
        <v>324</v>
      </c>
      <c r="M97" s="865" t="s">
        <v>1659</v>
      </c>
    </row>
    <row r="98" spans="2:13" ht="30" customHeight="1">
      <c r="B98" s="1197"/>
      <c r="C98" s="1188"/>
      <c r="D98" s="639" t="s">
        <v>831</v>
      </c>
      <c r="E98" s="63"/>
      <c r="F98" s="1177">
        <f>_xlfn.XLOOKUP(M98,[1]III_CI!$AI:$AI,[1]III_CI!$T:$T)</f>
        <v>1.4877</v>
      </c>
      <c r="G98" s="1178" t="s">
        <v>324</v>
      </c>
      <c r="M98" s="865" t="s">
        <v>1660</v>
      </c>
    </row>
    <row r="99" spans="2:13" ht="30" customHeight="1">
      <c r="B99" s="1197"/>
      <c r="C99" s="1188"/>
      <c r="D99" s="639" t="s">
        <v>832</v>
      </c>
      <c r="E99" s="63"/>
      <c r="F99" s="1177">
        <f>_xlfn.XLOOKUP(M99,[1]III_CI!$AI:$AI,[1]III_CI!$T:$T)</f>
        <v>1.33893</v>
      </c>
      <c r="G99" s="1178" t="s">
        <v>324</v>
      </c>
      <c r="M99" s="865" t="s">
        <v>1661</v>
      </c>
    </row>
    <row r="100" spans="2:13" ht="30" customHeight="1">
      <c r="B100" s="1197"/>
      <c r="C100" s="1189"/>
      <c r="D100" s="639" t="s">
        <v>34</v>
      </c>
      <c r="E100" s="63"/>
      <c r="F100" s="1177">
        <f>_xlfn.XLOOKUP(M100,[1]III_CI!$AI:$AI,[1]III_CI!$T:$T)</f>
        <v>1.2050369999999999</v>
      </c>
      <c r="G100" s="1178" t="s">
        <v>324</v>
      </c>
      <c r="M100" s="865" t="s">
        <v>1662</v>
      </c>
    </row>
    <row r="101" spans="2:13">
      <c r="B101" s="1190">
        <v>38</v>
      </c>
      <c r="C101" s="1187" t="s">
        <v>839</v>
      </c>
      <c r="D101" s="639" t="s">
        <v>799</v>
      </c>
      <c r="E101" s="63"/>
      <c r="F101" s="1177">
        <f>_xlfn.XLOOKUP(M101,[1]III_CI!$AI:$AI,[1]III_CI!$T:$T)</f>
        <v>1.554154875</v>
      </c>
      <c r="G101" s="1178" t="s">
        <v>324</v>
      </c>
      <c r="M101" s="865" t="s">
        <v>1663</v>
      </c>
    </row>
    <row r="102" spans="2:13">
      <c r="B102" s="1191"/>
      <c r="C102" s="1188"/>
      <c r="D102" s="639" t="s">
        <v>831</v>
      </c>
      <c r="E102" s="63"/>
      <c r="F102" s="1177">
        <f>_xlfn.XLOOKUP(M102,[1]III_CI!$AI:$AI,[1]III_CI!$T:$T)</f>
        <v>1.3987393875</v>
      </c>
      <c r="G102" s="1178" t="s">
        <v>324</v>
      </c>
      <c r="M102" s="865" t="s">
        <v>1664</v>
      </c>
    </row>
    <row r="103" spans="2:13">
      <c r="B103" s="1191"/>
      <c r="C103" s="1188"/>
      <c r="D103" s="639" t="s">
        <v>832</v>
      </c>
      <c r="E103" s="63"/>
      <c r="F103" s="1177">
        <f>_xlfn.XLOOKUP(M103,[1]III_CI!$AI:$AI,[1]III_CI!$T:$T)</f>
        <v>1.2588654487500002</v>
      </c>
      <c r="G103" s="1178" t="s">
        <v>324</v>
      </c>
      <c r="M103" s="865" t="s">
        <v>1665</v>
      </c>
    </row>
    <row r="104" spans="2:13">
      <c r="B104" s="1192"/>
      <c r="C104" s="1189"/>
      <c r="D104" s="639" t="s">
        <v>34</v>
      </c>
      <c r="E104" s="63"/>
      <c r="F104" s="1177">
        <f>_xlfn.XLOOKUP(M104,[1]III_CI!$AI:$AI,[1]III_CI!$T:$T)</f>
        <v>1.1329789038750002</v>
      </c>
      <c r="G104" s="1178" t="s">
        <v>324</v>
      </c>
      <c r="M104" s="865" t="s">
        <v>1666</v>
      </c>
    </row>
    <row r="105" spans="2:13">
      <c r="B105" s="1190">
        <v>39</v>
      </c>
      <c r="C105" s="1187" t="s">
        <v>840</v>
      </c>
      <c r="D105" s="639" t="s">
        <v>799</v>
      </c>
      <c r="E105" s="63" t="s">
        <v>157</v>
      </c>
      <c r="F105" s="1177">
        <f>_xlfn.XLOOKUP(M105,[1]III_CI!$AI:$AI,[1]III_CI!$T:$T)</f>
        <v>1.3586056233750001</v>
      </c>
      <c r="G105" s="1178" t="s">
        <v>324</v>
      </c>
      <c r="M105" s="865" t="s">
        <v>1667</v>
      </c>
    </row>
    <row r="106" spans="2:13">
      <c r="B106" s="1191"/>
      <c r="C106" s="1188"/>
      <c r="D106" s="639" t="s">
        <v>831</v>
      </c>
      <c r="E106" s="63" t="s">
        <v>157</v>
      </c>
      <c r="F106" s="1177">
        <f>_xlfn.XLOOKUP(M106,[1]III_CI!$AI:$AI,[1]III_CI!$T:$T)</f>
        <v>1.2871487488860003</v>
      </c>
      <c r="G106" s="1178" t="s">
        <v>324</v>
      </c>
      <c r="M106" s="865" t="s">
        <v>1668</v>
      </c>
    </row>
    <row r="107" spans="2:13">
      <c r="B107" s="1191"/>
      <c r="C107" s="1188"/>
      <c r="D107" s="639" t="s">
        <v>832</v>
      </c>
      <c r="E107" s="63" t="s">
        <v>157</v>
      </c>
      <c r="F107" s="1177">
        <f>_xlfn.XLOOKUP(M107,[1]III_CI!$AI:$AI,[1]III_CI!$T:$T)</f>
        <v>1.2157249104000003</v>
      </c>
      <c r="G107" s="1178" t="s">
        <v>324</v>
      </c>
      <c r="M107" s="865" t="s">
        <v>1669</v>
      </c>
    </row>
    <row r="108" spans="2:13">
      <c r="B108" s="1192"/>
      <c r="C108" s="1189"/>
      <c r="D108" s="639" t="s">
        <v>34</v>
      </c>
      <c r="E108" s="63" t="s">
        <v>157</v>
      </c>
      <c r="F108" s="1177">
        <f>_xlfn.XLOOKUP(M108,[1]III_CI!$AI:$AI,[1]III_CI!$T:$T)</f>
        <v>1.1819388672</v>
      </c>
      <c r="G108" s="1178" t="s">
        <v>324</v>
      </c>
      <c r="M108" s="865" t="s">
        <v>1670</v>
      </c>
    </row>
    <row r="109" spans="2:13">
      <c r="B109" s="1190">
        <v>40</v>
      </c>
      <c r="C109" s="1187" t="s">
        <v>841</v>
      </c>
      <c r="D109" s="639" t="s">
        <v>799</v>
      </c>
      <c r="E109" s="63" t="s">
        <v>157</v>
      </c>
      <c r="F109" s="1177">
        <f>_xlfn.XLOOKUP(M109,[1]III_CI!$AI:$AI,[1]III_CI!$T:$T)</f>
        <v>1.3006976830848005</v>
      </c>
      <c r="G109" s="1178" t="s">
        <v>324</v>
      </c>
      <c r="M109" s="865" t="s">
        <v>1671</v>
      </c>
    </row>
    <row r="110" spans="2:13">
      <c r="B110" s="1191"/>
      <c r="C110" s="1188"/>
      <c r="D110" s="639" t="s">
        <v>831</v>
      </c>
      <c r="E110" s="63" t="s">
        <v>157</v>
      </c>
      <c r="F110" s="1177">
        <f>_xlfn.XLOOKUP(M110,[1]III_CI!$AI:$AI,[1]III_CI!$T:$T)</f>
        <v>1.2413191190400004</v>
      </c>
      <c r="G110" s="1178" t="s">
        <v>324</v>
      </c>
      <c r="M110" s="865" t="s">
        <v>1672</v>
      </c>
    </row>
    <row r="111" spans="2:13">
      <c r="B111" s="1191"/>
      <c r="C111" s="1188"/>
      <c r="D111" s="639" t="s">
        <v>832</v>
      </c>
      <c r="E111" s="63" t="s">
        <v>157</v>
      </c>
      <c r="F111" s="1177">
        <f>_xlfn.XLOOKUP(M111,[1]III_CI!$AI:$AI,[1]III_CI!$T:$T)</f>
        <v>1.1914104121920002</v>
      </c>
      <c r="G111" s="1178" t="s">
        <v>324</v>
      </c>
      <c r="M111" s="865" t="s">
        <v>1673</v>
      </c>
    </row>
    <row r="112" spans="2:13">
      <c r="B112" s="1192"/>
      <c r="C112" s="1189"/>
      <c r="D112" s="639" t="s">
        <v>34</v>
      </c>
      <c r="E112" s="63" t="s">
        <v>157</v>
      </c>
      <c r="F112" s="1177">
        <f>_xlfn.XLOOKUP(M112,[1]III_CI!$AI:$AI,[1]III_CI!$T:$T)</f>
        <v>1.1433892782312001</v>
      </c>
      <c r="G112" s="1178" t="s">
        <v>324</v>
      </c>
      <c r="M112" s="865" t="s">
        <v>1674</v>
      </c>
    </row>
    <row r="113" spans="2:13" ht="25.5">
      <c r="B113" s="152">
        <v>41</v>
      </c>
      <c r="C113" s="642" t="s">
        <v>222</v>
      </c>
      <c r="D113" s="63" t="s">
        <v>324</v>
      </c>
      <c r="E113" s="63"/>
      <c r="F113" s="1177">
        <f>_xlfn.XLOOKUP(M113,[1]III_CI!$AI:$AI,[1]III_CI!$T:$T)</f>
        <v>1.1549386648800002</v>
      </c>
      <c r="G113" s="1178" t="s">
        <v>324</v>
      </c>
      <c r="M113" s="865" t="s">
        <v>1675</v>
      </c>
    </row>
    <row r="114" spans="2:13">
      <c r="B114" s="1190">
        <v>42</v>
      </c>
      <c r="C114" s="1179" t="s">
        <v>845</v>
      </c>
      <c r="D114" s="639" t="s">
        <v>799</v>
      </c>
      <c r="E114" s="63"/>
      <c r="F114" s="1177">
        <f>_xlfn.XLOOKUP(M114,[1]III_CI!$AI:$AI,[1]III_CI!$T:$T)</f>
        <v>1.21926325248</v>
      </c>
      <c r="G114" s="1178" t="s">
        <v>324</v>
      </c>
      <c r="H114" s="83"/>
      <c r="I114" s="180"/>
      <c r="J114" s="83"/>
      <c r="K114" s="180"/>
      <c r="L114" s="39"/>
      <c r="M114" s="865" t="s">
        <v>1676</v>
      </c>
    </row>
    <row r="115" spans="2:13">
      <c r="B115" s="1192"/>
      <c r="C115" s="1180"/>
      <c r="D115" s="639" t="s">
        <v>831</v>
      </c>
      <c r="E115" s="63"/>
      <c r="F115" s="1177">
        <f>_xlfn.XLOOKUP(M115,[1]III_CI!$AI:$AI,[1]III_CI!$T:$T)</f>
        <v>1</v>
      </c>
      <c r="G115" s="1178" t="s">
        <v>324</v>
      </c>
      <c r="H115" s="41"/>
      <c r="I115" s="41"/>
      <c r="J115" s="41"/>
      <c r="K115" s="41"/>
      <c r="L115" s="41"/>
      <c r="M115" s="865" t="s">
        <v>1677</v>
      </c>
    </row>
    <row r="116" spans="2:13">
      <c r="B116" s="127" t="s">
        <v>99</v>
      </c>
      <c r="C116" s="28"/>
      <c r="D116" s="28"/>
      <c r="E116" s="28"/>
      <c r="F116" s="28"/>
    </row>
    <row r="117" spans="2:13">
      <c r="B117" s="39" t="s">
        <v>2634</v>
      </c>
      <c r="C117" s="28"/>
      <c r="D117" s="28"/>
      <c r="E117" s="28"/>
      <c r="F117" s="28"/>
    </row>
    <row r="118" spans="2:13" ht="40.5" customHeight="1">
      <c r="B118" s="1201" t="s">
        <v>2639</v>
      </c>
      <c r="C118" s="1201"/>
      <c r="D118" s="1201"/>
      <c r="E118" s="1201"/>
      <c r="F118" s="1201"/>
      <c r="G118" s="1201"/>
    </row>
  </sheetData>
  <mergeCells count="143">
    <mergeCell ref="B1:G1"/>
    <mergeCell ref="B3:G3"/>
    <mergeCell ref="B2:G2"/>
    <mergeCell ref="B7:E7"/>
    <mergeCell ref="B118:G118"/>
    <mergeCell ref="B72:E72"/>
    <mergeCell ref="F72:G72"/>
    <mergeCell ref="B17:E17"/>
    <mergeCell ref="F17:G17"/>
    <mergeCell ref="B105:B108"/>
    <mergeCell ref="B114:B115"/>
    <mergeCell ref="B81:B84"/>
    <mergeCell ref="B85:B88"/>
    <mergeCell ref="B89:B92"/>
    <mergeCell ref="B93:B96"/>
    <mergeCell ref="B97:B100"/>
    <mergeCell ref="C34:C37"/>
    <mergeCell ref="C38:C41"/>
    <mergeCell ref="C42:C45"/>
    <mergeCell ref="C46:C49"/>
    <mergeCell ref="C50:C53"/>
    <mergeCell ref="B62:E62"/>
    <mergeCell ref="B77:B80"/>
    <mergeCell ref="F5:G5"/>
    <mergeCell ref="B6:G6"/>
    <mergeCell ref="B59:B60"/>
    <mergeCell ref="B38:B41"/>
    <mergeCell ref="B42:B45"/>
    <mergeCell ref="B46:B49"/>
    <mergeCell ref="B50:B53"/>
    <mergeCell ref="B54:B57"/>
    <mergeCell ref="B18:B21"/>
    <mergeCell ref="B22:B25"/>
    <mergeCell ref="B26:B29"/>
    <mergeCell ref="B30:B33"/>
    <mergeCell ref="B34:B37"/>
    <mergeCell ref="C18:C21"/>
    <mergeCell ref="C22:C25"/>
    <mergeCell ref="F27:G27"/>
    <mergeCell ref="F28:G28"/>
    <mergeCell ref="F29:G29"/>
    <mergeCell ref="F30:G30"/>
    <mergeCell ref="F31:G31"/>
    <mergeCell ref="C26:C29"/>
    <mergeCell ref="C30:C33"/>
    <mergeCell ref="F18:G18"/>
    <mergeCell ref="F19:G19"/>
    <mergeCell ref="F20:G20"/>
    <mergeCell ref="C114:C115"/>
    <mergeCell ref="C54:C57"/>
    <mergeCell ref="C59:C60"/>
    <mergeCell ref="B61:G61"/>
    <mergeCell ref="C73:C76"/>
    <mergeCell ref="C77:C80"/>
    <mergeCell ref="C81:C84"/>
    <mergeCell ref="C85:C88"/>
    <mergeCell ref="C89:C92"/>
    <mergeCell ref="C93:C96"/>
    <mergeCell ref="C97:C100"/>
    <mergeCell ref="C101:C104"/>
    <mergeCell ref="B101:B104"/>
    <mergeCell ref="C109:C112"/>
    <mergeCell ref="B109:B112"/>
    <mergeCell ref="B73:B76"/>
    <mergeCell ref="C105:C108"/>
    <mergeCell ref="F58:G58"/>
    <mergeCell ref="F59:G59"/>
    <mergeCell ref="F60:G60"/>
    <mergeCell ref="F73:G73"/>
    <mergeCell ref="F79:G79"/>
    <mergeCell ref="F80:G80"/>
    <mergeCell ref="F81:G81"/>
    <mergeCell ref="F21:G21"/>
    <mergeCell ref="F22:G22"/>
    <mergeCell ref="F23:G23"/>
    <mergeCell ref="F24:G24"/>
    <mergeCell ref="F25:G25"/>
    <mergeCell ref="F26:G26"/>
    <mergeCell ref="F37:G37"/>
    <mergeCell ref="F38:G38"/>
    <mergeCell ref="F39:G39"/>
    <mergeCell ref="F40:G40"/>
    <mergeCell ref="F41:G41"/>
    <mergeCell ref="F32:G32"/>
    <mergeCell ref="F33:G33"/>
    <mergeCell ref="F34:G34"/>
    <mergeCell ref="F35:G35"/>
    <mergeCell ref="F36:G36"/>
    <mergeCell ref="F47:G47"/>
    <mergeCell ref="F48:G48"/>
    <mergeCell ref="F49:G49"/>
    <mergeCell ref="F50:G50"/>
    <mergeCell ref="F51:G51"/>
    <mergeCell ref="F42:G42"/>
    <mergeCell ref="F43:G43"/>
    <mergeCell ref="F44:G44"/>
    <mergeCell ref="F45:G45"/>
    <mergeCell ref="F46:G46"/>
    <mergeCell ref="F57:G57"/>
    <mergeCell ref="F52:G52"/>
    <mergeCell ref="F53:G53"/>
    <mergeCell ref="F54:G54"/>
    <mergeCell ref="F55:G55"/>
    <mergeCell ref="F56:G56"/>
    <mergeCell ref="F82:G82"/>
    <mergeCell ref="F83:G83"/>
    <mergeCell ref="F74:G74"/>
    <mergeCell ref="F75:G75"/>
    <mergeCell ref="F76:G76"/>
    <mergeCell ref="F77:G77"/>
    <mergeCell ref="F78:G78"/>
    <mergeCell ref="F89:G89"/>
    <mergeCell ref="F90:G90"/>
    <mergeCell ref="F91:G91"/>
    <mergeCell ref="F92:G92"/>
    <mergeCell ref="F93:G93"/>
    <mergeCell ref="F84:G84"/>
    <mergeCell ref="F85:G85"/>
    <mergeCell ref="F86:G86"/>
    <mergeCell ref="F87:G87"/>
    <mergeCell ref="F88:G88"/>
    <mergeCell ref="F99:G99"/>
    <mergeCell ref="F100:G100"/>
    <mergeCell ref="F101:G101"/>
    <mergeCell ref="F102:G102"/>
    <mergeCell ref="F103:G103"/>
    <mergeCell ref="F94:G94"/>
    <mergeCell ref="F95:G95"/>
    <mergeCell ref="F96:G96"/>
    <mergeCell ref="F97:G97"/>
    <mergeCell ref="F98:G98"/>
    <mergeCell ref="F114:G114"/>
    <mergeCell ref="F115:G115"/>
    <mergeCell ref="F109:G109"/>
    <mergeCell ref="F110:G110"/>
    <mergeCell ref="F111:G111"/>
    <mergeCell ref="F112:G112"/>
    <mergeCell ref="F113:G113"/>
    <mergeCell ref="F104:G104"/>
    <mergeCell ref="F105:G105"/>
    <mergeCell ref="F106:G106"/>
    <mergeCell ref="F107:G107"/>
    <mergeCell ref="F108:G108"/>
  </mergeCells>
  <pageMargins left="0.47244094488188998" right="0.196850393700787" top="0.55118110236220497" bottom="0.59055118110236204" header="0.35433070866141703" footer="0.27559055118110198"/>
  <pageSetup paperSize="9" firstPageNumber="56" fitToHeight="0" orientation="portrait" useFirstPageNumber="1" r:id="rId1"/>
  <headerFooter alignWithMargins="0">
    <oddHeader>&amp;CDRAFT</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48</vt:i4>
      </vt:variant>
      <vt:variant>
        <vt:lpstr>Named Ranges</vt:lpstr>
      </vt:variant>
      <vt:variant>
        <vt:i4>5</vt:i4>
      </vt:variant>
    </vt:vector>
  </HeadingPairs>
  <TitlesOfParts>
    <vt:vector size="53" baseType="lpstr">
      <vt:lpstr>I CI 1-3</vt:lpstr>
      <vt:lpstr>I CI 4-5-6</vt:lpstr>
      <vt:lpstr>I CII</vt:lpstr>
      <vt:lpstr>I CIII A</vt:lpstr>
      <vt:lpstr>I CIII A B C D</vt:lpstr>
      <vt:lpstr>II CI 1</vt:lpstr>
      <vt:lpstr>II CI 2</vt:lpstr>
      <vt:lpstr>II CI 3</vt:lpstr>
      <vt:lpstr>III CI </vt:lpstr>
      <vt:lpstr>III CII</vt:lpstr>
      <vt:lpstr>III CIII</vt:lpstr>
      <vt:lpstr>III CIV</vt:lpstr>
      <vt:lpstr>III CV</vt:lpstr>
      <vt:lpstr>IV CI + CII</vt:lpstr>
      <vt:lpstr>IV CVII</vt:lpstr>
      <vt:lpstr>V CI A+B</vt:lpstr>
      <vt:lpstr>V CII</vt:lpstr>
      <vt:lpstr>V CIII</vt:lpstr>
      <vt:lpstr>V CIV</vt:lpstr>
      <vt:lpstr>V CV</vt:lpstr>
      <vt:lpstr>V CVInef</vt:lpstr>
      <vt:lpstr>V CVII</vt:lpstr>
      <vt:lpstr>VI_Armata</vt:lpstr>
      <vt:lpstr>VII CI </vt:lpstr>
      <vt:lpstr>VIII_CI_A_1</vt:lpstr>
      <vt:lpstr>VIII_CI_A_2</vt:lpstr>
      <vt:lpstr>VIII CI A 3 (local1)</vt:lpstr>
      <vt:lpstr>VIII CI A 3 (local2)</vt:lpstr>
      <vt:lpstr>VIII CI A 3 (local3)</vt:lpstr>
      <vt:lpstr>VIII CI A 3 (local4)</vt:lpstr>
      <vt:lpstr>VIII CII A 1</vt:lpstr>
      <vt:lpstr>VIII CII A 2</vt:lpstr>
      <vt:lpstr>VIII CII A 3_local1</vt:lpstr>
      <vt:lpstr>VIII CII A 3_local2</vt:lpstr>
      <vt:lpstr>VIII CII A 3_local3</vt:lpstr>
      <vt:lpstr>VIII CII A 3_local4</vt:lpstr>
      <vt:lpstr>VIII CII B</vt:lpstr>
      <vt:lpstr>VIII CII C</vt:lpstr>
      <vt:lpstr>VIII CII D</vt:lpstr>
      <vt:lpstr>VIII CII E</vt:lpstr>
      <vt:lpstr>VIII CII F</vt:lpstr>
      <vt:lpstr>VIII CII G</vt:lpstr>
      <vt:lpstr>VIII CII H</vt:lpstr>
      <vt:lpstr>VIII CII I</vt:lpstr>
      <vt:lpstr>IX A</vt:lpstr>
      <vt:lpstr>IX B</vt:lpstr>
      <vt:lpstr>IX C</vt:lpstr>
      <vt:lpstr>IX D</vt:lpstr>
      <vt:lpstr>'VIII CII I'!_Hlk117093584</vt:lpstr>
      <vt:lpstr>'V CV'!Print_Area</vt:lpstr>
      <vt:lpstr>'V CVII'!Print_Area</vt:lpstr>
      <vt:lpstr>'V CI A+B'!Print_Titles</vt:lpstr>
      <vt:lpstr>'V CII'!Print_Titles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alina.stefan</dc:creator>
  <cp:lastModifiedBy>Ioana Popescu</cp:lastModifiedBy>
  <cp:lastPrinted>2026-04-22T15:34:35Z</cp:lastPrinted>
  <dcterms:created xsi:type="dcterms:W3CDTF">2010-07-29T10:01:00Z</dcterms:created>
  <dcterms:modified xsi:type="dcterms:W3CDTF">2026-05-25T13:42:51Z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ICV">
    <vt:lpwstr>967E101638FD497C80A8048187525935_12</vt:lpwstr>
  </property>
  <property fmtid="{D5CDD505-2E9C-101B-9397-08002B2CF9AE}" pid="4" name="KSOProductBuildVer">
    <vt:lpwstr>1033-12.2.0.17153</vt:lpwstr>
  </property>
</Properties>
</file>